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7490" windowHeight="7815"/>
  </bookViews>
  <sheets>
    <sheet name="ΦΕΒΡΟΥΑΡΙΟΣ 2016" sheetId="1" r:id="rId1"/>
    <sheet name="ΜΑΡΤΙΟΣ 2016" sheetId="2" r:id="rId2"/>
    <sheet name="ΑΠΡΙΛΙΟΣ 2016" sheetId="3" r:id="rId3"/>
    <sheet name="ΜΑΙΟΣ 2016" sheetId="4" r:id="rId4"/>
    <sheet name="ΙΟΥΝΙΟΣ 2016" sheetId="5" r:id="rId5"/>
    <sheet name="ΙΟΥΛΙΟΣ 2016" sheetId="6" r:id="rId6"/>
    <sheet name="ΑΥΓΟΥΣΤΟΣ 2016" sheetId="7" r:id="rId7"/>
    <sheet name="ΣΕΠΤΕΜΒΡΙΟΣ 2016" sheetId="8" r:id="rId8"/>
    <sheet name="ΟΚΤΩΒΡΙΟΣ 2016" sheetId="9" r:id="rId9"/>
    <sheet name="ΝΟΕΜΒΡΙΟΣ 2016" sheetId="10" r:id="rId10"/>
    <sheet name="ΔΕΚΕΜΒΡΙΟΣ 2016" sheetId="11" r:id="rId11"/>
  </sheets>
  <calcPr calcId="125725"/>
</workbook>
</file>

<file path=xl/calcChain.xml><?xml version="1.0" encoding="utf-8"?>
<calcChain xmlns="http://schemas.openxmlformats.org/spreadsheetml/2006/main">
  <c r="U7" i="1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11"/>
  <c r="AE11"/>
  <c r="AD11"/>
  <c r="AC11"/>
  <c r="AB11"/>
  <c r="AA11"/>
  <c r="Z11"/>
  <c r="Y11"/>
  <c r="X11"/>
  <c r="W11"/>
  <c r="B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W7"/>
  <c r="AF7"/>
  <c r="AE7"/>
  <c r="AD7"/>
  <c r="AC7"/>
  <c r="AB7"/>
  <c r="AA7"/>
  <c r="Z7"/>
  <c r="Y7"/>
  <c r="X7"/>
  <c r="B9" l="1"/>
  <c r="AC4"/>
  <c r="AD4" s="1"/>
  <c r="AE4" s="1"/>
  <c r="AF14"/>
  <c r="AE14"/>
  <c r="AD14"/>
  <c r="AC14"/>
  <c r="AB14"/>
  <c r="AA14"/>
  <c r="Z14"/>
  <c r="Y14"/>
  <c r="X14"/>
  <c r="W14"/>
  <c r="AF9"/>
  <c r="AE9"/>
  <c r="AD9"/>
  <c r="AC9"/>
  <c r="AB9"/>
  <c r="AA9"/>
  <c r="Z9"/>
  <c r="Y9"/>
  <c r="X9"/>
  <c r="W9"/>
  <c r="U9"/>
  <c r="T9"/>
  <c r="S9"/>
  <c r="R9"/>
  <c r="Q9"/>
  <c r="P9"/>
  <c r="O9"/>
  <c r="N9"/>
  <c r="M9"/>
  <c r="L9"/>
  <c r="K9"/>
  <c r="J9"/>
  <c r="I9"/>
  <c r="H9"/>
  <c r="G9"/>
  <c r="F9"/>
  <c r="E9"/>
  <c r="D9"/>
  <c r="C9"/>
  <c r="H4"/>
  <c r="I4" s="1"/>
  <c r="J4" s="1"/>
  <c r="K4" s="1"/>
  <c r="L4" s="1"/>
  <c r="M4" s="1"/>
  <c r="N4" s="1"/>
  <c r="O4" s="1"/>
  <c r="P4" s="1"/>
  <c r="Q4" s="1"/>
  <c r="R4" s="1"/>
  <c r="S4" s="1"/>
  <c r="T4" s="1"/>
  <c r="C13" i="11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B8"/>
  <c r="C13" i="10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B8"/>
  <c r="C13" i="9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B8"/>
  <c r="C13" i="8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B8"/>
  <c r="C13" i="7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B8"/>
  <c r="C13" i="6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B8"/>
  <c r="C13" i="5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B8"/>
  <c r="C13" i="4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B8"/>
  <c r="C13" i="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B8"/>
  <c r="C13" i="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B1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B8"/>
  <c r="C14" i="1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4"/>
  <c r="AF10" i="11"/>
  <c r="AF14" s="1"/>
  <c r="AE10"/>
  <c r="AE14" s="1"/>
  <c r="AD10"/>
  <c r="AD14" s="1"/>
  <c r="AC10"/>
  <c r="AC14" s="1"/>
  <c r="AB10"/>
  <c r="AB14" s="1"/>
  <c r="AA10"/>
  <c r="AA14" s="1"/>
  <c r="Z10"/>
  <c r="Z14" s="1"/>
  <c r="Y10"/>
  <c r="Y14" s="1"/>
  <c r="X10"/>
  <c r="X14" s="1"/>
  <c r="W10"/>
  <c r="W14" s="1"/>
  <c r="V10"/>
  <c r="V14" s="1"/>
  <c r="U10"/>
  <c r="U14" s="1"/>
  <c r="T10"/>
  <c r="T14" s="1"/>
  <c r="S10"/>
  <c r="S14" s="1"/>
  <c r="R10"/>
  <c r="R14" s="1"/>
  <c r="Q10"/>
  <c r="Q14" s="1"/>
  <c r="P10"/>
  <c r="P14" s="1"/>
  <c r="O10"/>
  <c r="O14" s="1"/>
  <c r="N10"/>
  <c r="N14" s="1"/>
  <c r="M10"/>
  <c r="M14" s="1"/>
  <c r="L10"/>
  <c r="L14" s="1"/>
  <c r="K10"/>
  <c r="K14" s="1"/>
  <c r="J10"/>
  <c r="J14" s="1"/>
  <c r="I10"/>
  <c r="I14" s="1"/>
  <c r="H10"/>
  <c r="H14" s="1"/>
  <c r="G10"/>
  <c r="G14" s="1"/>
  <c r="F10"/>
  <c r="F14" s="1"/>
  <c r="E10"/>
  <c r="E14" s="1"/>
  <c r="D10"/>
  <c r="D14" s="1"/>
  <c r="C10"/>
  <c r="C14" s="1"/>
  <c r="B10"/>
  <c r="B14" s="1"/>
  <c r="AE10" i="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10" i="9"/>
  <c r="AF14" s="1"/>
  <c r="AE10"/>
  <c r="AE14" s="1"/>
  <c r="AD10"/>
  <c r="AD14" s="1"/>
  <c r="AC10"/>
  <c r="AC14" s="1"/>
  <c r="AB10"/>
  <c r="AB14" s="1"/>
  <c r="AA10"/>
  <c r="AA14" s="1"/>
  <c r="Z10"/>
  <c r="Z14" s="1"/>
  <c r="Y10"/>
  <c r="Y14" s="1"/>
  <c r="X10"/>
  <c r="X14" s="1"/>
  <c r="W10"/>
  <c r="W14" s="1"/>
  <c r="V10"/>
  <c r="V14" s="1"/>
  <c r="U10"/>
  <c r="U14" s="1"/>
  <c r="T10"/>
  <c r="T14" s="1"/>
  <c r="S10"/>
  <c r="S14" s="1"/>
  <c r="R10"/>
  <c r="R14" s="1"/>
  <c r="Q10"/>
  <c r="Q14" s="1"/>
  <c r="P10"/>
  <c r="P14" s="1"/>
  <c r="O10"/>
  <c r="O14" s="1"/>
  <c r="N10"/>
  <c r="N14" s="1"/>
  <c r="M10"/>
  <c r="M14" s="1"/>
  <c r="L10"/>
  <c r="L14" s="1"/>
  <c r="K10"/>
  <c r="K14" s="1"/>
  <c r="J10"/>
  <c r="J14" s="1"/>
  <c r="I10"/>
  <c r="I14" s="1"/>
  <c r="H10"/>
  <c r="H14" s="1"/>
  <c r="G10"/>
  <c r="G14" s="1"/>
  <c r="F10"/>
  <c r="F14" s="1"/>
  <c r="E10"/>
  <c r="E14" s="1"/>
  <c r="D10"/>
  <c r="D14" s="1"/>
  <c r="C10"/>
  <c r="C14" s="1"/>
  <c r="B10"/>
  <c r="B14" s="1"/>
  <c r="AE10" i="8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10" i="7"/>
  <c r="AF14" s="1"/>
  <c r="AE10"/>
  <c r="AE14" s="1"/>
  <c r="AD10"/>
  <c r="AD14" s="1"/>
  <c r="AC10"/>
  <c r="AC14" s="1"/>
  <c r="AB10"/>
  <c r="AB14" s="1"/>
  <c r="AA10"/>
  <c r="AA14" s="1"/>
  <c r="Z10"/>
  <c r="Z14" s="1"/>
  <c r="Y10"/>
  <c r="Y14" s="1"/>
  <c r="X10"/>
  <c r="X14" s="1"/>
  <c r="W10"/>
  <c r="W14" s="1"/>
  <c r="V10"/>
  <c r="V14" s="1"/>
  <c r="U10"/>
  <c r="U14" s="1"/>
  <c r="T10"/>
  <c r="T14" s="1"/>
  <c r="S10"/>
  <c r="S14" s="1"/>
  <c r="R10"/>
  <c r="R14" s="1"/>
  <c r="Q10"/>
  <c r="Q14" s="1"/>
  <c r="P10"/>
  <c r="P14" s="1"/>
  <c r="O10"/>
  <c r="O14" s="1"/>
  <c r="N10"/>
  <c r="N14" s="1"/>
  <c r="M10"/>
  <c r="M14" s="1"/>
  <c r="L10"/>
  <c r="L14" s="1"/>
  <c r="K10"/>
  <c r="K14" s="1"/>
  <c r="J10"/>
  <c r="J14" s="1"/>
  <c r="I10"/>
  <c r="I14" s="1"/>
  <c r="H10"/>
  <c r="H14" s="1"/>
  <c r="G10"/>
  <c r="G14" s="1"/>
  <c r="F10"/>
  <c r="F14" s="1"/>
  <c r="E10"/>
  <c r="E14" s="1"/>
  <c r="D10"/>
  <c r="D14" s="1"/>
  <c r="C10"/>
  <c r="C14" s="1"/>
  <c r="B10"/>
  <c r="B14" s="1"/>
  <c r="AF10" i="6"/>
  <c r="AF14" s="1"/>
  <c r="AE10"/>
  <c r="AE14" s="1"/>
  <c r="AD10"/>
  <c r="AD14" s="1"/>
  <c r="AC10"/>
  <c r="AC14" s="1"/>
  <c r="AB10"/>
  <c r="AB14" s="1"/>
  <c r="AA10"/>
  <c r="AA14" s="1"/>
  <c r="Z10"/>
  <c r="Z14" s="1"/>
  <c r="Y10"/>
  <c r="Y14" s="1"/>
  <c r="X10"/>
  <c r="X14" s="1"/>
  <c r="W10"/>
  <c r="W14" s="1"/>
  <c r="V10"/>
  <c r="V14" s="1"/>
  <c r="U10"/>
  <c r="U14" s="1"/>
  <c r="T10"/>
  <c r="T14" s="1"/>
  <c r="S10"/>
  <c r="S14" s="1"/>
  <c r="R10"/>
  <c r="R14" s="1"/>
  <c r="Q10"/>
  <c r="Q14" s="1"/>
  <c r="P10"/>
  <c r="P14" s="1"/>
  <c r="O10"/>
  <c r="O14" s="1"/>
  <c r="N10"/>
  <c r="N14" s="1"/>
  <c r="M10"/>
  <c r="M14" s="1"/>
  <c r="L10"/>
  <c r="L14" s="1"/>
  <c r="K10"/>
  <c r="K14" s="1"/>
  <c r="J10"/>
  <c r="J14" s="1"/>
  <c r="I10"/>
  <c r="I14" s="1"/>
  <c r="H10"/>
  <c r="H14" s="1"/>
  <c r="G10"/>
  <c r="G14" s="1"/>
  <c r="F10"/>
  <c r="F14" s="1"/>
  <c r="E10"/>
  <c r="E14" s="1"/>
  <c r="D10"/>
  <c r="D14" s="1"/>
  <c r="C10"/>
  <c r="C14" s="1"/>
  <c r="B10"/>
  <c r="B14" s="1"/>
  <c r="AE10" i="5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10" i="4"/>
  <c r="AF14" s="1"/>
  <c r="AE10"/>
  <c r="AE14" s="1"/>
  <c r="AD10"/>
  <c r="AD14" s="1"/>
  <c r="AC10"/>
  <c r="AC14" s="1"/>
  <c r="AB10"/>
  <c r="AB14" s="1"/>
  <c r="AA10"/>
  <c r="AA14" s="1"/>
  <c r="Z10"/>
  <c r="Z14" s="1"/>
  <c r="Y10"/>
  <c r="Y14" s="1"/>
  <c r="X10"/>
  <c r="X14" s="1"/>
  <c r="W10"/>
  <c r="W14" s="1"/>
  <c r="V10"/>
  <c r="V14" s="1"/>
  <c r="U10"/>
  <c r="U14" s="1"/>
  <c r="T10"/>
  <c r="T14" s="1"/>
  <c r="S10"/>
  <c r="S14" s="1"/>
  <c r="R10"/>
  <c r="R14" s="1"/>
  <c r="Q10"/>
  <c r="Q14" s="1"/>
  <c r="P10"/>
  <c r="P14" s="1"/>
  <c r="O10"/>
  <c r="O14" s="1"/>
  <c r="N10"/>
  <c r="N14" s="1"/>
  <c r="M10"/>
  <c r="M14" s="1"/>
  <c r="L10"/>
  <c r="L14" s="1"/>
  <c r="K10"/>
  <c r="K14" s="1"/>
  <c r="J10"/>
  <c r="J14" s="1"/>
  <c r="I10"/>
  <c r="I14" s="1"/>
  <c r="H10"/>
  <c r="H14" s="1"/>
  <c r="G10"/>
  <c r="G14" s="1"/>
  <c r="F10"/>
  <c r="F14" s="1"/>
  <c r="E10"/>
  <c r="E14" s="1"/>
  <c r="D10"/>
  <c r="D14" s="1"/>
  <c r="C10"/>
  <c r="C14" s="1"/>
  <c r="B10"/>
  <c r="B14" s="1"/>
  <c r="AE10" i="3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B10" i="2"/>
  <c r="B14" s="1"/>
  <c r="C10"/>
  <c r="C14" s="1"/>
  <c r="D10"/>
  <c r="D14" s="1"/>
  <c r="E10"/>
  <c r="E14" s="1"/>
  <c r="F10"/>
  <c r="F14" s="1"/>
  <c r="G10"/>
  <c r="G14" s="1"/>
  <c r="H10"/>
  <c r="H14" s="1"/>
  <c r="I10"/>
  <c r="I14" s="1"/>
  <c r="J10"/>
  <c r="J14" s="1"/>
  <c r="AE14"/>
  <c r="AE10"/>
  <c r="AF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Y15" i="1" l="1"/>
  <c r="AC15"/>
  <c r="AF15"/>
  <c r="X15"/>
  <c r="AB15"/>
  <c r="Z15"/>
  <c r="AD15"/>
  <c r="W15"/>
  <c r="AA15"/>
  <c r="AE15"/>
  <c r="R15"/>
  <c r="N15"/>
  <c r="J15"/>
  <c r="L15"/>
  <c r="H15"/>
  <c r="F15"/>
  <c r="S15"/>
  <c r="C15"/>
  <c r="G15"/>
  <c r="O15"/>
  <c r="K15"/>
  <c r="T15"/>
  <c r="P15"/>
  <c r="D15"/>
  <c r="Q15"/>
  <c r="M15"/>
  <c r="I15"/>
  <c r="E15"/>
  <c r="B15"/>
  <c r="U15"/>
  <c r="B14" i="10"/>
  <c r="D14"/>
  <c r="F14"/>
  <c r="H14"/>
  <c r="J14"/>
  <c r="L14"/>
  <c r="N14"/>
  <c r="P14"/>
  <c r="R14"/>
  <c r="T14"/>
  <c r="V14"/>
  <c r="X14"/>
  <c r="Z14"/>
  <c r="AB14"/>
  <c r="AD14"/>
  <c r="C14"/>
  <c r="E14"/>
  <c r="G14"/>
  <c r="I14"/>
  <c r="K14"/>
  <c r="M14"/>
  <c r="O14"/>
  <c r="Q14"/>
  <c r="S14"/>
  <c r="U14"/>
  <c r="W14"/>
  <c r="Y14"/>
  <c r="AA14"/>
  <c r="AC14"/>
  <c r="AE14"/>
  <c r="B14" i="8"/>
  <c r="D14"/>
  <c r="F14"/>
  <c r="H14"/>
  <c r="J14"/>
  <c r="L14"/>
  <c r="N14"/>
  <c r="P14"/>
  <c r="R14"/>
  <c r="T14"/>
  <c r="V14"/>
  <c r="X14"/>
  <c r="Z14"/>
  <c r="AB14"/>
  <c r="AD14"/>
  <c r="C14"/>
  <c r="E14"/>
  <c r="G14"/>
  <c r="I14"/>
  <c r="K14"/>
  <c r="M14"/>
  <c r="O14"/>
  <c r="Q14"/>
  <c r="S14"/>
  <c r="U14"/>
  <c r="W14"/>
  <c r="Y14"/>
  <c r="AA14"/>
  <c r="AC14"/>
  <c r="AE14"/>
  <c r="C14" i="5"/>
  <c r="E14"/>
  <c r="G14"/>
  <c r="I14"/>
  <c r="K14"/>
  <c r="M14"/>
  <c r="O14"/>
  <c r="Q14"/>
  <c r="S14"/>
  <c r="U14"/>
  <c r="W14"/>
  <c r="Y14"/>
  <c r="AA14"/>
  <c r="AC14"/>
  <c r="AE14"/>
  <c r="B14"/>
  <c r="D14"/>
  <c r="F14"/>
  <c r="H14"/>
  <c r="J14"/>
  <c r="L14"/>
  <c r="N14"/>
  <c r="P14"/>
  <c r="R14"/>
  <c r="T14"/>
  <c r="V14"/>
  <c r="X14"/>
  <c r="Z14"/>
  <c r="AB14"/>
  <c r="AD14"/>
  <c r="B14" i="3"/>
  <c r="D14"/>
  <c r="F14"/>
  <c r="H14"/>
  <c r="J14"/>
  <c r="L14"/>
  <c r="N14"/>
  <c r="P14"/>
  <c r="R14"/>
  <c r="T14"/>
  <c r="V14"/>
  <c r="X14"/>
  <c r="Z14"/>
  <c r="AB14"/>
  <c r="AD14"/>
  <c r="C14"/>
  <c r="E14"/>
  <c r="G14"/>
  <c r="I14"/>
  <c r="K14"/>
  <c r="M14"/>
  <c r="O14"/>
  <c r="Q14"/>
  <c r="S14"/>
  <c r="U14"/>
  <c r="W14"/>
  <c r="Y14"/>
  <c r="AA14"/>
  <c r="AC14"/>
  <c r="AE14"/>
  <c r="AF14" i="2"/>
  <c r="L14"/>
  <c r="N14"/>
  <c r="P14"/>
  <c r="R14"/>
  <c r="T14"/>
  <c r="V14"/>
  <c r="X14"/>
  <c r="Z14"/>
  <c r="AB14"/>
  <c r="AD14"/>
  <c r="K14"/>
  <c r="M14"/>
  <c r="O14"/>
  <c r="Q14"/>
  <c r="S14"/>
  <c r="U14"/>
  <c r="W14"/>
  <c r="Y14"/>
  <c r="AA14"/>
  <c r="AC14"/>
  <c r="B16" i="1" l="1"/>
  <c r="W16"/>
</calcChain>
</file>

<file path=xl/sharedStrings.xml><?xml version="1.0" encoding="utf-8"?>
<sst xmlns="http://schemas.openxmlformats.org/spreadsheetml/2006/main" count="510" uniqueCount="42">
  <si>
    <t>ΜΗΝΑΣ</t>
  </si>
  <si>
    <t>ΗΜΕΡΟΜΗΝΙΑ</t>
  </si>
  <si>
    <t>ΗΜΕΡΑ</t>
  </si>
  <si>
    <r>
      <t>Κατανάλωση Φ.Α. [Nm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charset val="161"/>
        <scheme val="minor"/>
      </rPr>
      <t>]</t>
    </r>
  </si>
  <si>
    <t>Κατανάλωση Φ.Α. [KWh]</t>
  </si>
  <si>
    <t>Τιμή χρέωσης [€/ KWh]</t>
  </si>
  <si>
    <t>Κόστος Φ.Α. [€]</t>
  </si>
  <si>
    <t>Εξοικονόμηση Φ.Α. [€]</t>
  </si>
  <si>
    <t>ΗΜΕΡΗΣΙΟ ΟΦΕΛΟΣ [€]</t>
  </si>
  <si>
    <t>Εξοικονόμηση ηλ. ενέργειας [€]</t>
  </si>
  <si>
    <t>Παραχθείσα ηλ. ενέργεια [KWh]</t>
  </si>
  <si>
    <t>Παραχθείσα θερμ. ενέργεια [KWh]</t>
  </si>
  <si>
    <t>ΜΑΡΤΙΟΣ 2016</t>
  </si>
  <si>
    <t>ΑΠΡΙΛΙΟΣ 2016</t>
  </si>
  <si>
    <t>ΜΑΙΟΣ 2016</t>
  </si>
  <si>
    <t>ΙΟΥΝΙΟΣ 2016</t>
  </si>
  <si>
    <t>ΙΟΥΛΙΟΣ 2016</t>
  </si>
  <si>
    <t>ΑΥΓΟΥΣΤΟΣ 2016</t>
  </si>
  <si>
    <t>ΣΕΠΤΕΜΒΡΙΟΣ 2016</t>
  </si>
  <si>
    <t>ΟΚΤΩΒΡΙΟΣ 2016</t>
  </si>
  <si>
    <t>ΝΟΕΜΒΡΙΟΣ 2016</t>
  </si>
  <si>
    <t>ΔΕΚΕΜΒΡΙΟΣ 2016</t>
  </si>
  <si>
    <t>ΠΕ</t>
  </si>
  <si>
    <t>ΠΑ</t>
  </si>
  <si>
    <t>Σ</t>
  </si>
  <si>
    <t>Κ</t>
  </si>
  <si>
    <t>Δ</t>
  </si>
  <si>
    <t>ΤΡ</t>
  </si>
  <si>
    <t>ΤΕ</t>
  </si>
  <si>
    <t>Παραχθείσα ηλ. ενέργεια [ΜWh]</t>
  </si>
  <si>
    <t>Κατανάλωση Φ.Α. [ΜWh]</t>
  </si>
  <si>
    <t>ΜΗΝΙΑΙΑ ΚΑΤΑΓΡΑΦΗ ΠΑΡΑΓΩΓΗΣ ΜΟΝΑΔΑΣ ΣΗΘΥΑ</t>
  </si>
  <si>
    <t>Τιμή χρέωσης                              [€/ΜWh]</t>
  </si>
  <si>
    <t>Τιμή χρέωσης                     [€/ΜWh]</t>
  </si>
  <si>
    <t>Παραχθείσα θερμική ενέργεια [ΜWh]</t>
  </si>
  <si>
    <t>ΑΠΟΛΟΓΙΣΜΟΣ</t>
  </si>
  <si>
    <t>Εξοικονόμηση ηλεκτρικής ενέργειας [€] *</t>
  </si>
  <si>
    <t>Εξοικονόμηση Φ.Α. [€] **</t>
  </si>
  <si>
    <t>* :</t>
  </si>
  <si>
    <t>** :</t>
  </si>
  <si>
    <r>
      <t xml:space="preserve">Συντελεστής απόδοσης λεβήτων = </t>
    </r>
    <r>
      <rPr>
        <i/>
        <sz val="10"/>
        <color theme="1"/>
        <rFont val="Calibri"/>
        <family val="2"/>
        <charset val="161"/>
      </rPr>
      <t>~ 90%</t>
    </r>
  </si>
  <si>
    <t>Χρέωση PROTERGIA:117,34 €/ΜWh (με ΕΦΚ, ΦΠΑ κλπ επιβαρύνσεις πλην δημοτικών τελών)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</si>
</sst>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i/>
      <sz val="10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2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3" fontId="1" fillId="0" borderId="2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4" fillId="2" borderId="3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3" borderId="18" xfId="0" applyNumberFormat="1" applyFon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" fontId="0" fillId="4" borderId="18" xfId="0" applyNumberFormat="1" applyFon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3" fontId="1" fillId="4" borderId="25" xfId="0" applyNumberFormat="1" applyFont="1" applyFill="1" applyBorder="1" applyAlignment="1">
      <alignment horizontal="center" vertical="center"/>
    </xf>
    <xf numFmtId="3" fontId="1" fillId="4" borderId="13" xfId="0" applyNumberFormat="1" applyFont="1" applyFill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3" borderId="16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3" borderId="37" xfId="0" applyNumberFormat="1" applyFill="1" applyBorder="1" applyAlignment="1">
      <alignment horizontal="center" vertical="center"/>
    </xf>
    <xf numFmtId="4" fontId="0" fillId="4" borderId="37" xfId="0" applyNumberFormat="1" applyFill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 wrapText="1"/>
    </xf>
    <xf numFmtId="3" fontId="1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3" borderId="40" xfId="0" applyNumberFormat="1" applyFont="1" applyFill="1" applyBorder="1" applyAlignment="1">
      <alignment horizontal="center" vertical="center"/>
    </xf>
    <xf numFmtId="3" fontId="1" fillId="4" borderId="4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3" fontId="0" fillId="3" borderId="19" xfId="0" applyNumberFormat="1" applyFon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" fontId="0" fillId="3" borderId="33" xfId="0" applyNumberFormat="1" applyFill="1" applyBorder="1" applyAlignment="1">
      <alignment horizontal="center" vertical="center"/>
    </xf>
    <xf numFmtId="4" fontId="0" fillId="3" borderId="19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29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4" borderId="49" xfId="0" applyNumberFormat="1" applyFont="1" applyFill="1" applyBorder="1" applyAlignment="1">
      <alignment horizontal="center" vertical="center"/>
    </xf>
    <xf numFmtId="3" fontId="1" fillId="3" borderId="49" xfId="0" applyNumberFormat="1" applyFont="1" applyFill="1" applyBorder="1" applyAlignment="1">
      <alignment horizontal="center" vertical="center"/>
    </xf>
    <xf numFmtId="3" fontId="1" fillId="3" borderId="50" xfId="0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view="pageLayout" topLeftCell="L1" zoomScaleNormal="100" workbookViewId="0">
      <selection activeCell="AF13" sqref="AF13"/>
    </sheetView>
  </sheetViews>
  <sheetFormatPr defaultRowHeight="15"/>
  <cols>
    <col min="1" max="1" width="16.28515625" customWidth="1"/>
    <col min="2" max="18" width="5.7109375" customWidth="1"/>
    <col min="19" max="19" width="5.5703125" customWidth="1"/>
    <col min="20" max="20" width="5.7109375" customWidth="1"/>
    <col min="21" max="21" width="6.140625" customWidth="1"/>
    <col min="22" max="22" width="16" customWidth="1"/>
    <col min="23" max="31" width="5.7109375" customWidth="1"/>
    <col min="32" max="32" width="6.28515625" customWidth="1"/>
  </cols>
  <sheetData>
    <row r="1" spans="1:37" ht="15.75">
      <c r="A1" s="135" t="s">
        <v>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7" ht="7.5" customHeight="1" thickBot="1"/>
    <row r="3" spans="1:37" ht="19.5" customHeight="1" thickTop="1">
      <c r="A3" s="18" t="s">
        <v>0</v>
      </c>
      <c r="B3" s="141" t="s">
        <v>20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2"/>
      <c r="V3" s="67"/>
      <c r="W3" s="132" t="s">
        <v>20</v>
      </c>
      <c r="X3" s="133"/>
      <c r="Y3" s="133"/>
      <c r="Z3" s="133"/>
      <c r="AA3" s="133"/>
      <c r="AB3" s="133"/>
      <c r="AC3" s="133"/>
      <c r="AD3" s="133"/>
      <c r="AE3" s="133"/>
      <c r="AF3" s="134"/>
      <c r="AG3" s="3"/>
    </row>
    <row r="4" spans="1:37" s="17" customFormat="1" ht="20.25" customHeight="1">
      <c r="A4" s="19" t="s">
        <v>1</v>
      </c>
      <c r="B4" s="24">
        <v>1</v>
      </c>
      <c r="C4" s="88">
        <v>2</v>
      </c>
      <c r="D4" s="25">
        <v>3</v>
      </c>
      <c r="E4" s="58">
        <v>4</v>
      </c>
      <c r="F4" s="25">
        <v>5</v>
      </c>
      <c r="G4" s="56">
        <v>6</v>
      </c>
      <c r="H4" s="25">
        <f>G4+1</f>
        <v>7</v>
      </c>
      <c r="I4" s="25">
        <f t="shared" ref="I4:T4" si="0">H4+1</f>
        <v>8</v>
      </c>
      <c r="J4" s="88">
        <f t="shared" si="0"/>
        <v>9</v>
      </c>
      <c r="K4" s="25">
        <f t="shared" si="0"/>
        <v>10</v>
      </c>
      <c r="L4" s="58">
        <f t="shared" si="0"/>
        <v>11</v>
      </c>
      <c r="M4" s="25">
        <f t="shared" si="0"/>
        <v>12</v>
      </c>
      <c r="N4" s="56">
        <f t="shared" si="0"/>
        <v>13</v>
      </c>
      <c r="O4" s="25">
        <f t="shared" si="0"/>
        <v>14</v>
      </c>
      <c r="P4" s="25">
        <f t="shared" si="0"/>
        <v>15</v>
      </c>
      <c r="Q4" s="88">
        <f t="shared" si="0"/>
        <v>16</v>
      </c>
      <c r="R4" s="25">
        <f t="shared" si="0"/>
        <v>17</v>
      </c>
      <c r="S4" s="58">
        <f t="shared" si="0"/>
        <v>18</v>
      </c>
      <c r="T4" s="25">
        <f t="shared" si="0"/>
        <v>19</v>
      </c>
      <c r="U4" s="97">
        <v>20</v>
      </c>
      <c r="V4" s="72" t="s">
        <v>1</v>
      </c>
      <c r="W4" s="73">
        <v>21</v>
      </c>
      <c r="X4" s="74">
        <v>22</v>
      </c>
      <c r="Y4" s="107">
        <v>23</v>
      </c>
      <c r="Z4" s="74">
        <v>24</v>
      </c>
      <c r="AA4" s="76">
        <v>25</v>
      </c>
      <c r="AB4" s="74">
        <v>26</v>
      </c>
      <c r="AC4" s="75">
        <f>AB4+1</f>
        <v>27</v>
      </c>
      <c r="AD4" s="74">
        <f t="shared" ref="AD4" si="1">AC4+1</f>
        <v>28</v>
      </c>
      <c r="AE4" s="74">
        <f t="shared" ref="AE4" si="2">AD4+1</f>
        <v>29</v>
      </c>
      <c r="AF4" s="111">
        <v>30</v>
      </c>
      <c r="AG4" s="16"/>
    </row>
    <row r="5" spans="1:37" ht="18" customHeight="1">
      <c r="A5" s="20" t="s">
        <v>2</v>
      </c>
      <c r="B5" s="66" t="s">
        <v>27</v>
      </c>
      <c r="C5" s="77" t="s">
        <v>28</v>
      </c>
      <c r="D5" s="26" t="s">
        <v>22</v>
      </c>
      <c r="E5" s="26" t="s">
        <v>23</v>
      </c>
      <c r="F5" s="26" t="s">
        <v>24</v>
      </c>
      <c r="G5" s="57" t="s">
        <v>25</v>
      </c>
      <c r="H5" s="26" t="s">
        <v>26</v>
      </c>
      <c r="I5" s="59" t="s">
        <v>27</v>
      </c>
      <c r="J5" s="77" t="s">
        <v>28</v>
      </c>
      <c r="K5" s="26" t="s">
        <v>22</v>
      </c>
      <c r="L5" s="26" t="s">
        <v>23</v>
      </c>
      <c r="M5" s="26" t="s">
        <v>24</v>
      </c>
      <c r="N5" s="57" t="s">
        <v>25</v>
      </c>
      <c r="O5" s="77" t="s">
        <v>26</v>
      </c>
      <c r="P5" s="59" t="s">
        <v>27</v>
      </c>
      <c r="Q5" s="77" t="s">
        <v>28</v>
      </c>
      <c r="R5" s="26" t="s">
        <v>22</v>
      </c>
      <c r="S5" s="59" t="s">
        <v>23</v>
      </c>
      <c r="T5" s="26" t="s">
        <v>24</v>
      </c>
      <c r="U5" s="98" t="s">
        <v>25</v>
      </c>
      <c r="V5" s="20" t="s">
        <v>2</v>
      </c>
      <c r="W5" s="66" t="s">
        <v>26</v>
      </c>
      <c r="X5" s="26" t="s">
        <v>27</v>
      </c>
      <c r="Y5" s="77" t="s">
        <v>28</v>
      </c>
      <c r="Z5" s="26" t="s">
        <v>22</v>
      </c>
      <c r="AA5" s="59" t="s">
        <v>23</v>
      </c>
      <c r="AB5" s="26" t="s">
        <v>24</v>
      </c>
      <c r="AC5" s="57" t="s">
        <v>25</v>
      </c>
      <c r="AD5" s="26" t="s">
        <v>26</v>
      </c>
      <c r="AE5" s="77" t="s">
        <v>27</v>
      </c>
      <c r="AF5" s="112" t="s">
        <v>28</v>
      </c>
      <c r="AG5" s="6"/>
    </row>
    <row r="6" spans="1:37" ht="34.5" customHeight="1">
      <c r="A6" s="23" t="s">
        <v>3</v>
      </c>
      <c r="B6" s="39">
        <v>6180</v>
      </c>
      <c r="C6" s="89">
        <v>6100</v>
      </c>
      <c r="D6" s="48">
        <v>6230</v>
      </c>
      <c r="E6" s="60">
        <v>4890</v>
      </c>
      <c r="F6" s="40">
        <v>5990</v>
      </c>
      <c r="G6" s="49">
        <v>0</v>
      </c>
      <c r="H6" s="40">
        <v>1900</v>
      </c>
      <c r="I6" s="40">
        <v>5190</v>
      </c>
      <c r="J6" s="89">
        <v>6520</v>
      </c>
      <c r="K6" s="40">
        <v>6340</v>
      </c>
      <c r="L6" s="60">
        <v>6320</v>
      </c>
      <c r="M6" s="40">
        <v>5780</v>
      </c>
      <c r="N6" s="49">
        <v>5430</v>
      </c>
      <c r="O6" s="40">
        <v>6240</v>
      </c>
      <c r="P6" s="40">
        <v>4970</v>
      </c>
      <c r="Q6" s="89">
        <v>6260</v>
      </c>
      <c r="R6" s="40">
        <v>6120</v>
      </c>
      <c r="S6" s="60">
        <v>6060</v>
      </c>
      <c r="T6" s="40">
        <v>5280</v>
      </c>
      <c r="U6" s="99">
        <v>5320</v>
      </c>
      <c r="V6" s="21" t="s">
        <v>3</v>
      </c>
      <c r="W6" s="68">
        <v>6170</v>
      </c>
      <c r="X6" s="69">
        <v>6190</v>
      </c>
      <c r="Y6" s="108">
        <v>6300</v>
      </c>
      <c r="Z6" s="69">
        <v>6340</v>
      </c>
      <c r="AA6" s="71">
        <v>6290</v>
      </c>
      <c r="AB6" s="69">
        <v>5330</v>
      </c>
      <c r="AC6" s="70">
        <v>5220</v>
      </c>
      <c r="AD6" s="69">
        <v>6290</v>
      </c>
      <c r="AE6" s="69">
        <v>6040</v>
      </c>
      <c r="AF6" s="113">
        <v>5910</v>
      </c>
      <c r="AG6" s="9"/>
      <c r="AH6" s="11"/>
      <c r="AI6" s="11"/>
      <c r="AJ6" s="11"/>
      <c r="AK6" s="11"/>
    </row>
    <row r="7" spans="1:37" ht="34.5" customHeight="1">
      <c r="A7" s="22" t="s">
        <v>30</v>
      </c>
      <c r="B7" s="36">
        <f>B6*0.0114</f>
        <v>70.451999999999998</v>
      </c>
      <c r="C7" s="37">
        <f t="shared" ref="C7:U7" si="3">C6*0.0114</f>
        <v>69.540000000000006</v>
      </c>
      <c r="D7" s="37">
        <f t="shared" si="3"/>
        <v>71.022000000000006</v>
      </c>
      <c r="E7" s="37">
        <f t="shared" si="3"/>
        <v>55.746000000000002</v>
      </c>
      <c r="F7" s="37">
        <f t="shared" si="3"/>
        <v>68.286000000000001</v>
      </c>
      <c r="G7" s="50">
        <f t="shared" si="3"/>
        <v>0</v>
      </c>
      <c r="H7" s="37">
        <f t="shared" si="3"/>
        <v>21.66</v>
      </c>
      <c r="I7" s="37">
        <f t="shared" si="3"/>
        <v>59.166000000000004</v>
      </c>
      <c r="J7" s="37">
        <f t="shared" si="3"/>
        <v>74.328000000000003</v>
      </c>
      <c r="K7" s="37">
        <f t="shared" si="3"/>
        <v>72.275999999999996</v>
      </c>
      <c r="L7" s="37">
        <f t="shared" si="3"/>
        <v>72.048000000000002</v>
      </c>
      <c r="M7" s="37">
        <f t="shared" si="3"/>
        <v>65.891999999999996</v>
      </c>
      <c r="N7" s="50">
        <f t="shared" si="3"/>
        <v>61.902000000000001</v>
      </c>
      <c r="O7" s="37">
        <f t="shared" si="3"/>
        <v>71.135999999999996</v>
      </c>
      <c r="P7" s="37">
        <f t="shared" si="3"/>
        <v>56.658000000000001</v>
      </c>
      <c r="Q7" s="37">
        <f t="shared" si="3"/>
        <v>71.364000000000004</v>
      </c>
      <c r="R7" s="37">
        <f t="shared" si="3"/>
        <v>69.768000000000001</v>
      </c>
      <c r="S7" s="37">
        <f t="shared" si="3"/>
        <v>69.084000000000003</v>
      </c>
      <c r="T7" s="37">
        <f t="shared" si="3"/>
        <v>60.192</v>
      </c>
      <c r="U7" s="100">
        <f t="shared" si="3"/>
        <v>60.648000000000003</v>
      </c>
      <c r="V7" s="22" t="s">
        <v>30</v>
      </c>
      <c r="W7" s="36">
        <f>W6*0.01156</f>
        <v>71.325200000000009</v>
      </c>
      <c r="X7" s="37">
        <f t="shared" ref="X7" si="4">X6*0.01156</f>
        <v>71.556400000000011</v>
      </c>
      <c r="Y7" s="90">
        <f t="shared" ref="Y7" si="5">Y6*0.01156</f>
        <v>72.828000000000003</v>
      </c>
      <c r="Z7" s="37">
        <f t="shared" ref="Z7" si="6">Z6*0.01156</f>
        <v>73.290400000000005</v>
      </c>
      <c r="AA7" s="61">
        <f t="shared" ref="AA7" si="7">AA6*0.01156</f>
        <v>72.712400000000002</v>
      </c>
      <c r="AB7" s="37">
        <f t="shared" ref="AB7" si="8">AB6*0.01156</f>
        <v>61.614800000000002</v>
      </c>
      <c r="AC7" s="50">
        <f t="shared" ref="AC7" si="9">AC6*0.01156</f>
        <v>60.343200000000003</v>
      </c>
      <c r="AD7" s="37">
        <f t="shared" ref="AD7" si="10">AD6*0.01156</f>
        <v>72.712400000000002</v>
      </c>
      <c r="AE7" s="37">
        <f t="shared" ref="AE7:AF7" si="11">AE6*0.01156</f>
        <v>69.822400000000002</v>
      </c>
      <c r="AF7" s="114">
        <f t="shared" si="11"/>
        <v>68.319600000000008</v>
      </c>
      <c r="AG7" s="9"/>
      <c r="AH7" s="11"/>
      <c r="AI7" s="11"/>
      <c r="AJ7" s="11"/>
      <c r="AK7" s="11"/>
    </row>
    <row r="8" spans="1:37" ht="33.75" customHeight="1">
      <c r="A8" s="20" t="s">
        <v>32</v>
      </c>
      <c r="B8" s="66">
        <v>27.71</v>
      </c>
      <c r="C8" s="26">
        <v>27.71</v>
      </c>
      <c r="D8" s="26">
        <v>27.71</v>
      </c>
      <c r="E8" s="26">
        <v>27.71</v>
      </c>
      <c r="F8" s="26">
        <v>27.71</v>
      </c>
      <c r="G8" s="57">
        <v>27.71</v>
      </c>
      <c r="H8" s="26">
        <v>25.47</v>
      </c>
      <c r="I8" s="26">
        <v>27.71</v>
      </c>
      <c r="J8" s="26">
        <v>27.71</v>
      </c>
      <c r="K8" s="26">
        <v>27.71</v>
      </c>
      <c r="L8" s="26">
        <v>27.71</v>
      </c>
      <c r="M8" s="26">
        <v>27.71</v>
      </c>
      <c r="N8" s="57">
        <v>27.71</v>
      </c>
      <c r="O8" s="26">
        <v>27.71</v>
      </c>
      <c r="P8" s="26">
        <v>27.71</v>
      </c>
      <c r="Q8" s="26">
        <v>27.71</v>
      </c>
      <c r="R8" s="26">
        <v>27.71</v>
      </c>
      <c r="S8" s="128">
        <v>27.71</v>
      </c>
      <c r="T8" s="26">
        <v>27.71</v>
      </c>
      <c r="U8" s="98">
        <v>27.71</v>
      </c>
      <c r="V8" s="22" t="s">
        <v>32</v>
      </c>
      <c r="W8" s="27">
        <v>27.71</v>
      </c>
      <c r="X8" s="28">
        <v>27.71</v>
      </c>
      <c r="Y8" s="28">
        <v>27.71</v>
      </c>
      <c r="Z8" s="28">
        <v>27.71</v>
      </c>
      <c r="AA8" s="28">
        <v>27.71</v>
      </c>
      <c r="AB8" s="28">
        <v>27.71</v>
      </c>
      <c r="AC8" s="51">
        <v>27.71</v>
      </c>
      <c r="AD8" s="28">
        <v>27.71</v>
      </c>
      <c r="AE8" s="28">
        <v>27.71</v>
      </c>
      <c r="AF8" s="110">
        <v>25.47</v>
      </c>
      <c r="AG8" s="9"/>
      <c r="AH8" s="11"/>
      <c r="AI8" s="11"/>
      <c r="AJ8" s="11"/>
      <c r="AK8" s="11"/>
    </row>
    <row r="9" spans="1:37" s="2" customFormat="1" ht="21.75" customHeight="1" thickBot="1">
      <c r="A9" s="121" t="s">
        <v>6</v>
      </c>
      <c r="B9" s="122">
        <f>B7*B8</f>
        <v>1952.2249200000001</v>
      </c>
      <c r="C9" s="123">
        <f t="shared" ref="C9:U9" si="12">C7*C8</f>
        <v>1926.9534000000003</v>
      </c>
      <c r="D9" s="124">
        <f t="shared" si="12"/>
        <v>1968.0196200000003</v>
      </c>
      <c r="E9" s="125">
        <f t="shared" si="12"/>
        <v>1544.7216600000002</v>
      </c>
      <c r="F9" s="124">
        <f t="shared" si="12"/>
        <v>1892.20506</v>
      </c>
      <c r="G9" s="126">
        <f t="shared" si="12"/>
        <v>0</v>
      </c>
      <c r="H9" s="124">
        <f t="shared" si="12"/>
        <v>551.68020000000001</v>
      </c>
      <c r="I9" s="124">
        <f t="shared" si="12"/>
        <v>1639.4898600000001</v>
      </c>
      <c r="J9" s="123">
        <f t="shared" si="12"/>
        <v>2059.6288800000002</v>
      </c>
      <c r="K9" s="124">
        <f t="shared" si="12"/>
        <v>2002.7679599999999</v>
      </c>
      <c r="L9" s="125">
        <f t="shared" si="12"/>
        <v>1996.4500800000001</v>
      </c>
      <c r="M9" s="124">
        <f t="shared" si="12"/>
        <v>1825.8673199999998</v>
      </c>
      <c r="N9" s="126">
        <f t="shared" si="12"/>
        <v>1715.3044200000002</v>
      </c>
      <c r="O9" s="124">
        <f t="shared" si="12"/>
        <v>1971.1785599999998</v>
      </c>
      <c r="P9" s="124">
        <f t="shared" si="12"/>
        <v>1569.9931800000002</v>
      </c>
      <c r="Q9" s="123">
        <f t="shared" si="12"/>
        <v>1977.4964400000001</v>
      </c>
      <c r="R9" s="124">
        <f t="shared" si="12"/>
        <v>1933.2712800000002</v>
      </c>
      <c r="S9" s="125">
        <f t="shared" si="12"/>
        <v>1914.3176400000002</v>
      </c>
      <c r="T9" s="124">
        <f t="shared" si="12"/>
        <v>1667.9203199999999</v>
      </c>
      <c r="U9" s="127">
        <f t="shared" si="12"/>
        <v>1680.5560800000001</v>
      </c>
      <c r="V9" s="31" t="s">
        <v>6</v>
      </c>
      <c r="W9" s="32">
        <f>W7*W8</f>
        <v>1976.4212920000002</v>
      </c>
      <c r="X9" s="33">
        <f t="shared" ref="X9:AF9" si="13">X7*X8</f>
        <v>1982.8278440000004</v>
      </c>
      <c r="Y9" s="92">
        <f t="shared" si="13"/>
        <v>2018.0638800000002</v>
      </c>
      <c r="Z9" s="33">
        <f t="shared" si="13"/>
        <v>2030.8769840000002</v>
      </c>
      <c r="AA9" s="62">
        <f t="shared" si="13"/>
        <v>2014.8606040000002</v>
      </c>
      <c r="AB9" s="33">
        <f t="shared" si="13"/>
        <v>1707.3461080000002</v>
      </c>
      <c r="AC9" s="52">
        <f t="shared" si="13"/>
        <v>1672.1100720000002</v>
      </c>
      <c r="AD9" s="33">
        <f t="shared" si="13"/>
        <v>2014.8606040000002</v>
      </c>
      <c r="AE9" s="33">
        <f t="shared" si="13"/>
        <v>1934.7787040000001</v>
      </c>
      <c r="AF9" s="115">
        <f t="shared" si="13"/>
        <v>1740.1002120000001</v>
      </c>
      <c r="AG9" s="9"/>
      <c r="AH9" s="11"/>
      <c r="AI9" s="11"/>
      <c r="AJ9" s="11"/>
      <c r="AK9" s="11"/>
    </row>
    <row r="10" spans="1:37" s="11" customFormat="1" ht="35.25" customHeight="1">
      <c r="A10" s="21" t="s">
        <v>29</v>
      </c>
      <c r="B10" s="79">
        <v>25.6</v>
      </c>
      <c r="C10" s="93">
        <v>25.2</v>
      </c>
      <c r="D10" s="80">
        <v>25.8</v>
      </c>
      <c r="E10" s="82">
        <v>20.2</v>
      </c>
      <c r="F10" s="80">
        <v>24.5</v>
      </c>
      <c r="G10" s="81">
        <v>0</v>
      </c>
      <c r="H10" s="80">
        <v>7.6</v>
      </c>
      <c r="I10" s="80">
        <v>21.2</v>
      </c>
      <c r="J10" s="93">
        <v>26.7</v>
      </c>
      <c r="K10" s="80">
        <v>26</v>
      </c>
      <c r="L10" s="82">
        <v>25.9</v>
      </c>
      <c r="M10" s="80">
        <v>23.5</v>
      </c>
      <c r="N10" s="81">
        <v>21.8</v>
      </c>
      <c r="O10" s="80">
        <v>25.5</v>
      </c>
      <c r="P10" s="80">
        <v>20.2</v>
      </c>
      <c r="Q10" s="93">
        <v>25.6</v>
      </c>
      <c r="R10" s="80">
        <v>25</v>
      </c>
      <c r="S10" s="82">
        <v>24.8</v>
      </c>
      <c r="T10" s="80">
        <v>21.1</v>
      </c>
      <c r="U10" s="102">
        <v>21.4</v>
      </c>
      <c r="V10" s="78" t="s">
        <v>29</v>
      </c>
      <c r="W10" s="79">
        <v>25.3</v>
      </c>
      <c r="X10" s="80">
        <v>25.4</v>
      </c>
      <c r="Y10" s="93">
        <v>25.8</v>
      </c>
      <c r="Z10" s="80">
        <v>26</v>
      </c>
      <c r="AA10" s="82">
        <v>25.8</v>
      </c>
      <c r="AB10" s="80">
        <v>21.3</v>
      </c>
      <c r="AC10" s="81">
        <v>20.8</v>
      </c>
      <c r="AD10" s="80">
        <v>25.7</v>
      </c>
      <c r="AE10" s="80">
        <v>24.4</v>
      </c>
      <c r="AF10" s="116">
        <v>23.9</v>
      </c>
      <c r="AG10" s="9"/>
    </row>
    <row r="11" spans="1:37" s="2" customFormat="1" ht="49.5" customHeight="1" thickBot="1">
      <c r="A11" s="120" t="s">
        <v>36</v>
      </c>
      <c r="B11" s="53">
        <f>B10*117.34</f>
        <v>3003.9040000000005</v>
      </c>
      <c r="C11" s="53">
        <f>C10*117.34</f>
        <v>2956.9679999999998</v>
      </c>
      <c r="D11" s="53">
        <f t="shared" ref="D11:U11" si="14">D10*117.34</f>
        <v>3027.3720000000003</v>
      </c>
      <c r="E11" s="53">
        <f t="shared" si="14"/>
        <v>2370.268</v>
      </c>
      <c r="F11" s="53">
        <f t="shared" si="14"/>
        <v>2874.83</v>
      </c>
      <c r="G11" s="53">
        <f t="shared" si="14"/>
        <v>0</v>
      </c>
      <c r="H11" s="53">
        <f t="shared" si="14"/>
        <v>891.78399999999999</v>
      </c>
      <c r="I11" s="53">
        <f t="shared" si="14"/>
        <v>2487.6080000000002</v>
      </c>
      <c r="J11" s="53">
        <f t="shared" si="14"/>
        <v>3132.9780000000001</v>
      </c>
      <c r="K11" s="53">
        <f t="shared" si="14"/>
        <v>3050.84</v>
      </c>
      <c r="L11" s="53">
        <f t="shared" si="14"/>
        <v>3039.1059999999998</v>
      </c>
      <c r="M11" s="53">
        <f t="shared" si="14"/>
        <v>2757.4900000000002</v>
      </c>
      <c r="N11" s="53">
        <f t="shared" si="14"/>
        <v>2558.0120000000002</v>
      </c>
      <c r="O11" s="53">
        <f t="shared" si="14"/>
        <v>2992.17</v>
      </c>
      <c r="P11" s="53">
        <f t="shared" si="14"/>
        <v>2370.268</v>
      </c>
      <c r="Q11" s="53">
        <f t="shared" si="14"/>
        <v>3003.9040000000005</v>
      </c>
      <c r="R11" s="53">
        <f t="shared" si="14"/>
        <v>2933.5</v>
      </c>
      <c r="S11" s="53">
        <f t="shared" si="14"/>
        <v>2910.0320000000002</v>
      </c>
      <c r="T11" s="53">
        <f t="shared" si="14"/>
        <v>2475.8740000000003</v>
      </c>
      <c r="U11" s="104">
        <f t="shared" si="14"/>
        <v>2511.076</v>
      </c>
      <c r="V11" s="20" t="s">
        <v>36</v>
      </c>
      <c r="W11" s="53">
        <f t="shared" ref="W11:AF11" si="15">W10*117.34</f>
        <v>2968.7020000000002</v>
      </c>
      <c r="X11" s="53">
        <f t="shared" si="15"/>
        <v>2980.4359999999997</v>
      </c>
      <c r="Y11" s="53">
        <f t="shared" si="15"/>
        <v>3027.3720000000003</v>
      </c>
      <c r="Z11" s="53">
        <f t="shared" si="15"/>
        <v>3050.84</v>
      </c>
      <c r="AA11" s="53">
        <f t="shared" si="15"/>
        <v>3027.3720000000003</v>
      </c>
      <c r="AB11" s="53">
        <f t="shared" si="15"/>
        <v>2499.3420000000001</v>
      </c>
      <c r="AC11" s="53">
        <f t="shared" si="15"/>
        <v>2440.672</v>
      </c>
      <c r="AD11" s="53">
        <f t="shared" si="15"/>
        <v>3015.6379999999999</v>
      </c>
      <c r="AE11" s="53">
        <f t="shared" si="15"/>
        <v>2863.096</v>
      </c>
      <c r="AF11" s="104">
        <f t="shared" si="15"/>
        <v>2804.4259999999999</v>
      </c>
      <c r="AG11" s="9"/>
      <c r="AH11" s="11"/>
      <c r="AI11" s="11"/>
      <c r="AJ11" s="11"/>
      <c r="AK11" s="11"/>
    </row>
    <row r="12" spans="1:37" s="11" customFormat="1" ht="49.5" customHeight="1" thickTop="1">
      <c r="A12" s="23" t="s">
        <v>34</v>
      </c>
      <c r="B12" s="34">
        <v>28</v>
      </c>
      <c r="C12" s="95">
        <v>27.8</v>
      </c>
      <c r="D12" s="35">
        <v>28.3</v>
      </c>
      <c r="E12" s="64">
        <v>22.2</v>
      </c>
      <c r="F12" s="35">
        <v>27.6</v>
      </c>
      <c r="G12" s="54">
        <v>0</v>
      </c>
      <c r="H12" s="35">
        <v>8.6999999999999993</v>
      </c>
      <c r="I12" s="35">
        <v>23.7</v>
      </c>
      <c r="J12" s="95">
        <v>29.6</v>
      </c>
      <c r="K12" s="35">
        <v>28.9</v>
      </c>
      <c r="L12" s="64">
        <v>28.8</v>
      </c>
      <c r="M12" s="35">
        <v>26.8</v>
      </c>
      <c r="N12" s="54">
        <v>25.1</v>
      </c>
      <c r="O12" s="35">
        <v>28.4</v>
      </c>
      <c r="P12" s="35">
        <v>22.7</v>
      </c>
      <c r="Q12" s="95">
        <v>28.6</v>
      </c>
      <c r="R12" s="35">
        <v>28</v>
      </c>
      <c r="S12" s="64">
        <v>27.9</v>
      </c>
      <c r="T12" s="35">
        <v>24.6</v>
      </c>
      <c r="U12" s="103">
        <v>24.8</v>
      </c>
      <c r="V12" s="23" t="s">
        <v>34</v>
      </c>
      <c r="W12" s="34">
        <v>28.4</v>
      </c>
      <c r="X12" s="35">
        <v>28.5</v>
      </c>
      <c r="Y12" s="95">
        <v>29</v>
      </c>
      <c r="Z12" s="35">
        <v>29.2</v>
      </c>
      <c r="AA12" s="64">
        <v>28.9</v>
      </c>
      <c r="AB12" s="35">
        <v>24.8</v>
      </c>
      <c r="AC12" s="54">
        <v>24.4</v>
      </c>
      <c r="AD12" s="35">
        <v>28.9</v>
      </c>
      <c r="AE12" s="35">
        <v>27.5</v>
      </c>
      <c r="AF12" s="118">
        <v>27</v>
      </c>
      <c r="AG12" s="9"/>
    </row>
    <row r="13" spans="1:37" s="11" customFormat="1" ht="33.75" customHeight="1">
      <c r="A13" s="22" t="s">
        <v>33</v>
      </c>
      <c r="B13" s="106">
        <v>48.47</v>
      </c>
      <c r="C13" s="28">
        <v>48.47</v>
      </c>
      <c r="D13" s="28">
        <v>48.47</v>
      </c>
      <c r="E13" s="28">
        <v>48.47</v>
      </c>
      <c r="F13" s="28">
        <v>48.47</v>
      </c>
      <c r="G13" s="51">
        <v>48.47</v>
      </c>
      <c r="H13" s="28">
        <v>48.47</v>
      </c>
      <c r="I13" s="28">
        <v>48.47</v>
      </c>
      <c r="J13" s="28">
        <v>48.47</v>
      </c>
      <c r="K13" s="28">
        <v>48.47</v>
      </c>
      <c r="L13" s="28">
        <v>48.47</v>
      </c>
      <c r="M13" s="28">
        <v>48.47</v>
      </c>
      <c r="N13" s="51">
        <v>48.47</v>
      </c>
      <c r="O13" s="28">
        <v>48.47</v>
      </c>
      <c r="P13" s="28">
        <v>48.47</v>
      </c>
      <c r="Q13" s="28">
        <v>48.47</v>
      </c>
      <c r="R13" s="28">
        <v>48.47</v>
      </c>
      <c r="S13" s="28">
        <v>48.47</v>
      </c>
      <c r="T13" s="28">
        <v>48.47</v>
      </c>
      <c r="U13" s="101">
        <v>48.47</v>
      </c>
      <c r="V13" s="22" t="s">
        <v>33</v>
      </c>
      <c r="W13" s="27">
        <v>48.47</v>
      </c>
      <c r="X13" s="28">
        <v>48.47</v>
      </c>
      <c r="Y13" s="91">
        <v>48.47</v>
      </c>
      <c r="Z13" s="28">
        <v>48.47</v>
      </c>
      <c r="AA13" s="28">
        <v>48.47</v>
      </c>
      <c r="AB13" s="28">
        <v>48.47</v>
      </c>
      <c r="AC13" s="51">
        <v>48.47</v>
      </c>
      <c r="AD13" s="28">
        <v>48.47</v>
      </c>
      <c r="AE13" s="28">
        <v>48.47</v>
      </c>
      <c r="AF13" s="110">
        <v>48.47</v>
      </c>
      <c r="AG13" s="9"/>
    </row>
    <row r="14" spans="1:37" s="2" customFormat="1" ht="34.5" customHeight="1" thickBot="1">
      <c r="A14" s="20" t="s">
        <v>37</v>
      </c>
      <c r="B14" s="29">
        <f>B12*B13/0.9</f>
        <v>1507.9555555555553</v>
      </c>
      <c r="C14" s="94">
        <f t="shared" ref="C14:U14" si="16">C12*C13/0.9</f>
        <v>1497.1844444444444</v>
      </c>
      <c r="D14" s="30">
        <f t="shared" si="16"/>
        <v>1524.1122222222223</v>
      </c>
      <c r="E14" s="63">
        <f t="shared" si="16"/>
        <v>1195.5933333333332</v>
      </c>
      <c r="F14" s="30">
        <f t="shared" si="16"/>
        <v>1486.4133333333332</v>
      </c>
      <c r="G14" s="53">
        <f t="shared" si="16"/>
        <v>0</v>
      </c>
      <c r="H14" s="30">
        <f t="shared" si="16"/>
        <v>468.54333333333329</v>
      </c>
      <c r="I14" s="30">
        <f t="shared" si="16"/>
        <v>1276.3766666666668</v>
      </c>
      <c r="J14" s="94">
        <f t="shared" si="16"/>
        <v>1594.1244444444444</v>
      </c>
      <c r="K14" s="30">
        <f t="shared" si="16"/>
        <v>1556.4255555555553</v>
      </c>
      <c r="L14" s="63">
        <f t="shared" si="16"/>
        <v>1551.04</v>
      </c>
      <c r="M14" s="30">
        <f t="shared" si="16"/>
        <v>1443.328888888889</v>
      </c>
      <c r="N14" s="53">
        <f t="shared" si="16"/>
        <v>1351.7744444444445</v>
      </c>
      <c r="O14" s="30">
        <f t="shared" si="16"/>
        <v>1529.4977777777779</v>
      </c>
      <c r="P14" s="30">
        <f t="shared" si="16"/>
        <v>1222.5211111111112</v>
      </c>
      <c r="Q14" s="94">
        <f t="shared" si="16"/>
        <v>1540.2688888888888</v>
      </c>
      <c r="R14" s="30">
        <f t="shared" si="16"/>
        <v>1507.9555555555553</v>
      </c>
      <c r="S14" s="63">
        <f t="shared" si="16"/>
        <v>1502.57</v>
      </c>
      <c r="T14" s="30">
        <f t="shared" si="16"/>
        <v>1324.8466666666668</v>
      </c>
      <c r="U14" s="104">
        <f t="shared" si="16"/>
        <v>1335.6177777777777</v>
      </c>
      <c r="V14" s="20" t="s">
        <v>37</v>
      </c>
      <c r="W14" s="29">
        <f>W12*W13/0.9</f>
        <v>1529.4977777777779</v>
      </c>
      <c r="X14" s="30">
        <f t="shared" ref="X14:AF14" si="17">X12*X13/0.9</f>
        <v>1534.8833333333332</v>
      </c>
      <c r="Y14" s="94">
        <f t="shared" si="17"/>
        <v>1561.8111111111109</v>
      </c>
      <c r="Z14" s="30">
        <f t="shared" si="17"/>
        <v>1572.5822222222221</v>
      </c>
      <c r="AA14" s="63">
        <f t="shared" si="17"/>
        <v>1556.4255555555553</v>
      </c>
      <c r="AB14" s="30">
        <f t="shared" si="17"/>
        <v>1335.6177777777777</v>
      </c>
      <c r="AC14" s="53">
        <f t="shared" si="17"/>
        <v>1314.0755555555554</v>
      </c>
      <c r="AD14" s="30">
        <f t="shared" si="17"/>
        <v>1556.4255555555553</v>
      </c>
      <c r="AE14" s="30">
        <f t="shared" si="17"/>
        <v>1481.0277777777776</v>
      </c>
      <c r="AF14" s="117">
        <f t="shared" si="17"/>
        <v>1454.1000000000001</v>
      </c>
      <c r="AG14" s="9"/>
      <c r="AH14" s="11"/>
      <c r="AI14" s="11"/>
      <c r="AJ14" s="11"/>
      <c r="AK14" s="11"/>
    </row>
    <row r="15" spans="1:37" s="14" customFormat="1" ht="40.5" customHeight="1" thickTop="1" thickBot="1">
      <c r="A15" s="38" t="s">
        <v>8</v>
      </c>
      <c r="B15" s="41">
        <f>B11+B14-B9</f>
        <v>2559.6346355555556</v>
      </c>
      <c r="C15" s="96">
        <f t="shared" ref="C15:U15" si="18">C11+C14-C9</f>
        <v>2527.1990444444436</v>
      </c>
      <c r="D15" s="42">
        <f t="shared" si="18"/>
        <v>2583.4646022222223</v>
      </c>
      <c r="E15" s="65">
        <f t="shared" si="18"/>
        <v>2021.1396733333331</v>
      </c>
      <c r="F15" s="42">
        <f t="shared" si="18"/>
        <v>2469.0382733333327</v>
      </c>
      <c r="G15" s="55">
        <f t="shared" si="18"/>
        <v>0</v>
      </c>
      <c r="H15" s="42">
        <f t="shared" si="18"/>
        <v>808.64713333333316</v>
      </c>
      <c r="I15" s="42">
        <f t="shared" si="18"/>
        <v>2124.494806666667</v>
      </c>
      <c r="J15" s="96">
        <f t="shared" si="18"/>
        <v>2667.4735644444445</v>
      </c>
      <c r="K15" s="42">
        <f t="shared" si="18"/>
        <v>2604.4975955555556</v>
      </c>
      <c r="L15" s="65">
        <f t="shared" si="18"/>
        <v>2593.6959199999997</v>
      </c>
      <c r="M15" s="42">
        <f t="shared" si="18"/>
        <v>2374.9515688888891</v>
      </c>
      <c r="N15" s="55">
        <f t="shared" si="18"/>
        <v>2194.4820244444445</v>
      </c>
      <c r="O15" s="42">
        <f t="shared" si="18"/>
        <v>2550.4892177777779</v>
      </c>
      <c r="P15" s="42">
        <f t="shared" si="18"/>
        <v>2022.795931111111</v>
      </c>
      <c r="Q15" s="96">
        <f t="shared" si="18"/>
        <v>2566.6764488888894</v>
      </c>
      <c r="R15" s="42">
        <f t="shared" si="18"/>
        <v>2508.1842755555554</v>
      </c>
      <c r="S15" s="65">
        <f t="shared" si="18"/>
        <v>2498.2843599999997</v>
      </c>
      <c r="T15" s="42">
        <f t="shared" si="18"/>
        <v>2132.8003466666669</v>
      </c>
      <c r="U15" s="105">
        <f t="shared" si="18"/>
        <v>2166.1376977777772</v>
      </c>
      <c r="V15" s="83" t="s">
        <v>8</v>
      </c>
      <c r="W15" s="84">
        <f>W11+W14-W9</f>
        <v>2521.7784857777779</v>
      </c>
      <c r="X15" s="85">
        <f t="shared" ref="X15:AF15" si="19">X11+X14-X9</f>
        <v>2532.4914893333325</v>
      </c>
      <c r="Y15" s="109">
        <f t="shared" si="19"/>
        <v>2571.1192311111113</v>
      </c>
      <c r="Z15" s="85">
        <f t="shared" si="19"/>
        <v>2592.545238222222</v>
      </c>
      <c r="AA15" s="87">
        <f t="shared" si="19"/>
        <v>2568.9369515555554</v>
      </c>
      <c r="AB15" s="85">
        <f t="shared" si="19"/>
        <v>2127.6136697777779</v>
      </c>
      <c r="AC15" s="86">
        <f t="shared" si="19"/>
        <v>2082.6374835555553</v>
      </c>
      <c r="AD15" s="85">
        <f t="shared" si="19"/>
        <v>2557.202951555555</v>
      </c>
      <c r="AE15" s="85">
        <f t="shared" si="19"/>
        <v>2409.3450737777775</v>
      </c>
      <c r="AF15" s="119">
        <f t="shared" si="19"/>
        <v>2518.4257879999996</v>
      </c>
      <c r="AG15" s="12"/>
    </row>
    <row r="16" spans="1:37" s="1" customFormat="1" ht="23.25" customHeight="1" thickTop="1" thickBot="1">
      <c r="A16" s="44" t="s">
        <v>35</v>
      </c>
      <c r="B16" s="136">
        <f>SUM(B15:AF15)</f>
        <v>68456.18348266666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8"/>
      <c r="V16" s="44" t="s">
        <v>35</v>
      </c>
      <c r="W16" s="129">
        <f>SUM(B15:AF15)</f>
        <v>68456.18348266666</v>
      </c>
      <c r="X16" s="130"/>
      <c r="Y16" s="130"/>
      <c r="Z16" s="130"/>
      <c r="AA16" s="130"/>
      <c r="AB16" s="130"/>
      <c r="AC16" s="130"/>
      <c r="AD16" s="130"/>
      <c r="AE16" s="130"/>
      <c r="AF16" s="131"/>
      <c r="AG16" s="5"/>
    </row>
    <row r="17" spans="1:31" ht="19.5" customHeight="1" thickTop="1">
      <c r="A17" s="43" t="s">
        <v>38</v>
      </c>
      <c r="B17" s="139" t="s">
        <v>41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ht="18.75" customHeight="1">
      <c r="A18" s="43" t="s">
        <v>39</v>
      </c>
      <c r="B18" s="140" t="s">
        <v>40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</sheetData>
  <mergeCells count="7">
    <mergeCell ref="B18:U18"/>
    <mergeCell ref="B3:U3"/>
    <mergeCell ref="W16:AF16"/>
    <mergeCell ref="W3:AF3"/>
    <mergeCell ref="A1:U1"/>
    <mergeCell ref="B16:U16"/>
    <mergeCell ref="B17:U17"/>
  </mergeCells>
  <pageMargins left="0.70866141732283472" right="0.62992125984251968" top="0.74803149606299213" bottom="0.55118110236220474" header="0.31496062992125984" footer="0.31496062992125984"/>
  <pageSetup paperSize="9" orientation="landscape" copies="3" r:id="rId1"/>
  <headerFooter>
    <oddHeader>&amp;L&amp;"-,Έντονη γραφή"Γ.Ν.Θ. "ΠΑΠΑΓΕΩΡΓΙΟΥ"
Τεχνική Διεύθυνση&amp;R&amp;"-,Πλάγια γραφή"&amp;10
Με βάση λογαριασμούς ΕΠΑ Οκτωβρίου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M21" sqref="M21"/>
    </sheetView>
  </sheetViews>
  <sheetFormatPr defaultRowHeight="15"/>
  <cols>
    <col min="1" max="1" width="31.5703125" customWidth="1"/>
    <col min="2" max="32" width="4.7109375" customWidth="1"/>
  </cols>
  <sheetData>
    <row r="2" spans="1:32">
      <c r="A2" s="3" t="s">
        <v>0</v>
      </c>
      <c r="B2" s="143" t="s">
        <v>20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3"/>
    </row>
    <row r="3" spans="1:32" s="17" customFormat="1">
      <c r="A3" s="15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5"/>
    </row>
    <row r="4" spans="1:32">
      <c r="A4" s="3" t="s">
        <v>2</v>
      </c>
      <c r="B4" s="6" t="s">
        <v>27</v>
      </c>
      <c r="C4" s="6" t="s">
        <v>28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22</v>
      </c>
      <c r="L4" s="6" t="s">
        <v>23</v>
      </c>
      <c r="M4" s="6" t="s">
        <v>24</v>
      </c>
      <c r="N4" s="6" t="s">
        <v>25</v>
      </c>
      <c r="O4" s="6" t="s">
        <v>26</v>
      </c>
      <c r="P4" s="6" t="s">
        <v>27</v>
      </c>
      <c r="Q4" s="6" t="s">
        <v>28</v>
      </c>
      <c r="R4" s="6" t="s">
        <v>22</v>
      </c>
      <c r="S4" s="6" t="s">
        <v>23</v>
      </c>
      <c r="T4" s="6" t="s">
        <v>24</v>
      </c>
      <c r="U4" s="6" t="s">
        <v>25</v>
      </c>
      <c r="V4" s="6" t="s">
        <v>26</v>
      </c>
      <c r="W4" s="6" t="s">
        <v>27</v>
      </c>
      <c r="X4" s="6" t="s">
        <v>28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3"/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3"/>
    </row>
    <row r="8" spans="1:32" s="2" customFormat="1" ht="15.75" thickBot="1">
      <c r="A8" s="4" t="s">
        <v>6</v>
      </c>
      <c r="B8" s="7">
        <f>B6*B7</f>
        <v>0</v>
      </c>
      <c r="C8" s="7">
        <f t="shared" ref="C8:AE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4"/>
    </row>
    <row r="9" spans="1:32" s="11" customFormat="1" ht="15.75" thickTop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"/>
    </row>
    <row r="10" spans="1:32" s="2" customFormat="1" ht="15.75" thickBot="1">
      <c r="A10" s="4" t="s">
        <v>9</v>
      </c>
      <c r="B10" s="7">
        <f t="shared" ref="B10:J10" si="1">B9*0.113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K9*0.113</f>
        <v>0</v>
      </c>
      <c r="L10" s="7">
        <f t="shared" ref="L10:AC10" si="2">L9*0.113</f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>AD9*0.113</f>
        <v>0</v>
      </c>
      <c r="AE10" s="7">
        <f t="shared" ref="AE10" si="3">AE9*0.113</f>
        <v>0</v>
      </c>
      <c r="AF10" s="4"/>
    </row>
    <row r="11" spans="1:32" s="11" customFormat="1" ht="15.75" thickTop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9"/>
    </row>
    <row r="12" spans="1:32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3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E13" si="4">C11*C12/0.9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4"/>
    </row>
    <row r="14" spans="1:32" s="14" customFormat="1" ht="16.5" thickTop="1">
      <c r="A14" s="12" t="s">
        <v>8</v>
      </c>
      <c r="B14" s="13">
        <f t="shared" ref="B14:J14" si="5">B10+B13-B8</f>
        <v>0</v>
      </c>
      <c r="C14" s="13">
        <f t="shared" si="5"/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>K10+K13-K8</f>
        <v>0</v>
      </c>
      <c r="L14" s="13">
        <f t="shared" ref="L14:AE14" si="6">L10+L13-L8</f>
        <v>0</v>
      </c>
      <c r="M14" s="13">
        <f t="shared" si="6"/>
        <v>0</v>
      </c>
      <c r="N14" s="13">
        <f t="shared" si="6"/>
        <v>0</v>
      </c>
      <c r="O14" s="13">
        <f t="shared" si="6"/>
        <v>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  <c r="T14" s="13">
        <f t="shared" si="6"/>
        <v>0</v>
      </c>
      <c r="U14" s="13">
        <f t="shared" si="6"/>
        <v>0</v>
      </c>
      <c r="V14" s="13">
        <f t="shared" si="6"/>
        <v>0</v>
      </c>
      <c r="W14" s="13">
        <f t="shared" si="6"/>
        <v>0</v>
      </c>
      <c r="X14" s="13">
        <f t="shared" si="6"/>
        <v>0</v>
      </c>
      <c r="Y14" s="13">
        <f t="shared" si="6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  <c r="AC14" s="13">
        <f t="shared" si="6"/>
        <v>0</v>
      </c>
      <c r="AD14" s="13">
        <f t="shared" si="6"/>
        <v>0</v>
      </c>
      <c r="AE14" s="13">
        <f t="shared" si="6"/>
        <v>0</v>
      </c>
      <c r="AF14" s="12"/>
    </row>
    <row r="15" spans="1:32" s="1" customFormat="1" ht="15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5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1">
    <mergeCell ref="B2:A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0"/>
  <sheetViews>
    <sheetView workbookViewId="0">
      <selection activeCell="P22" sqref="P22"/>
    </sheetView>
  </sheetViews>
  <sheetFormatPr defaultRowHeight="15"/>
  <cols>
    <col min="1" max="1" width="31.5703125" customWidth="1"/>
    <col min="2" max="32" width="4.7109375" customWidth="1"/>
  </cols>
  <sheetData>
    <row r="1" spans="1:3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>
      <c r="A2" s="3" t="s">
        <v>0</v>
      </c>
      <c r="B2" s="143" t="s">
        <v>21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>
      <c r="A3" s="3" t="s">
        <v>1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</row>
    <row r="4" spans="1:32">
      <c r="A4" s="3" t="s">
        <v>2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22</v>
      </c>
      <c r="X4" s="6" t="s">
        <v>23</v>
      </c>
      <c r="Y4" s="6" t="s">
        <v>24</v>
      </c>
      <c r="Z4" s="6" t="s">
        <v>25</v>
      </c>
      <c r="AA4" s="6" t="s">
        <v>26</v>
      </c>
      <c r="AB4" s="6" t="s">
        <v>27</v>
      </c>
      <c r="AC4" s="6" t="s">
        <v>28</v>
      </c>
      <c r="AD4" s="6" t="s">
        <v>22</v>
      </c>
      <c r="AE4" s="6" t="s">
        <v>23</v>
      </c>
      <c r="AF4" s="6" t="s">
        <v>24</v>
      </c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2" customFormat="1" ht="15.75" thickBot="1">
      <c r="A8" s="4" t="s">
        <v>6</v>
      </c>
      <c r="B8" s="7">
        <f>B6*B7</f>
        <v>0</v>
      </c>
      <c r="C8" s="7">
        <f t="shared" ref="C8:AF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  <c r="Y8" s="4">
        <f t="shared" si="0"/>
        <v>0</v>
      </c>
      <c r="Z8" s="4">
        <f t="shared" si="0"/>
        <v>0</v>
      </c>
      <c r="AA8" s="4">
        <f t="shared" si="0"/>
        <v>0</v>
      </c>
      <c r="AB8" s="4">
        <f t="shared" si="0"/>
        <v>0</v>
      </c>
      <c r="AC8" s="4">
        <f t="shared" si="0"/>
        <v>0</v>
      </c>
      <c r="AD8" s="4">
        <f t="shared" si="0"/>
        <v>0</v>
      </c>
      <c r="AE8" s="4">
        <f t="shared" si="0"/>
        <v>0</v>
      </c>
      <c r="AF8" s="4">
        <f t="shared" si="0"/>
        <v>0</v>
      </c>
    </row>
    <row r="9" spans="1:32" ht="15.75" thickTop="1">
      <c r="A9" s="3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" customFormat="1" ht="15.75" thickBot="1">
      <c r="A10" s="4" t="s">
        <v>9</v>
      </c>
      <c r="B10" s="7">
        <f t="shared" ref="B10:J10" si="1">B9*0.113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K9*0.113</f>
        <v>0</v>
      </c>
      <c r="L10" s="7">
        <f t="shared" ref="L10:AC10" si="2">L9*0.113</f>
        <v>0</v>
      </c>
      <c r="M10" s="7">
        <f t="shared" si="2"/>
        <v>0</v>
      </c>
      <c r="N10" s="7">
        <f t="shared" si="2"/>
        <v>0</v>
      </c>
      <c r="O10" s="4">
        <f t="shared" si="2"/>
        <v>0</v>
      </c>
      <c r="P10" s="4">
        <f t="shared" si="2"/>
        <v>0</v>
      </c>
      <c r="Q10" s="4">
        <f t="shared" si="2"/>
        <v>0</v>
      </c>
      <c r="R10" s="4">
        <f t="shared" si="2"/>
        <v>0</v>
      </c>
      <c r="S10" s="4">
        <f t="shared" si="2"/>
        <v>0</v>
      </c>
      <c r="T10" s="4">
        <f t="shared" si="2"/>
        <v>0</v>
      </c>
      <c r="U10" s="4">
        <f t="shared" si="2"/>
        <v>0</v>
      </c>
      <c r="V10" s="4">
        <f t="shared" si="2"/>
        <v>0</v>
      </c>
      <c r="W10" s="4">
        <f t="shared" si="2"/>
        <v>0</v>
      </c>
      <c r="X10" s="4">
        <f t="shared" si="2"/>
        <v>0</v>
      </c>
      <c r="Y10" s="4">
        <f t="shared" si="2"/>
        <v>0</v>
      </c>
      <c r="Z10" s="4">
        <f t="shared" si="2"/>
        <v>0</v>
      </c>
      <c r="AA10" s="4">
        <f t="shared" si="2"/>
        <v>0</v>
      </c>
      <c r="AB10" s="4">
        <f t="shared" si="2"/>
        <v>0</v>
      </c>
      <c r="AC10" s="4">
        <f t="shared" si="2"/>
        <v>0</v>
      </c>
      <c r="AD10" s="4">
        <f>AD9*0.113</f>
        <v>0</v>
      </c>
      <c r="AE10" s="4">
        <f t="shared" ref="AE10:AF10" si="3">AE9*0.113</f>
        <v>0</v>
      </c>
      <c r="AF10" s="4">
        <f t="shared" si="3"/>
        <v>0</v>
      </c>
    </row>
    <row r="11" spans="1:32" ht="15.75" thickTop="1">
      <c r="A11" s="3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F13" si="4">C11*C12/0.9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4">
        <f t="shared" si="4"/>
        <v>0</v>
      </c>
      <c r="P13" s="4">
        <f t="shared" si="4"/>
        <v>0</v>
      </c>
      <c r="Q13" s="4">
        <f t="shared" si="4"/>
        <v>0</v>
      </c>
      <c r="R13" s="4">
        <f t="shared" si="4"/>
        <v>0</v>
      </c>
      <c r="S13" s="4">
        <f t="shared" si="4"/>
        <v>0</v>
      </c>
      <c r="T13" s="4">
        <f t="shared" si="4"/>
        <v>0</v>
      </c>
      <c r="U13" s="4">
        <f t="shared" si="4"/>
        <v>0</v>
      </c>
      <c r="V13" s="4">
        <f t="shared" si="4"/>
        <v>0</v>
      </c>
      <c r="W13" s="4">
        <f t="shared" si="4"/>
        <v>0</v>
      </c>
      <c r="X13" s="4">
        <f t="shared" si="4"/>
        <v>0</v>
      </c>
      <c r="Y13" s="4">
        <f t="shared" si="4"/>
        <v>0</v>
      </c>
      <c r="Z13" s="4">
        <f t="shared" si="4"/>
        <v>0</v>
      </c>
      <c r="AA13" s="4">
        <f t="shared" si="4"/>
        <v>0</v>
      </c>
      <c r="AB13" s="4">
        <f t="shared" si="4"/>
        <v>0</v>
      </c>
      <c r="AC13" s="4">
        <f t="shared" si="4"/>
        <v>0</v>
      </c>
      <c r="AD13" s="4">
        <f t="shared" si="4"/>
        <v>0</v>
      </c>
      <c r="AE13" s="4">
        <f t="shared" si="4"/>
        <v>0</v>
      </c>
      <c r="AF13" s="4">
        <f t="shared" si="4"/>
        <v>0</v>
      </c>
    </row>
    <row r="14" spans="1:32" s="1" customFormat="1" ht="16.5" thickTop="1">
      <c r="A14" s="5" t="s">
        <v>8</v>
      </c>
      <c r="B14" s="8">
        <f t="shared" ref="B14:J14" si="5">B10+B13-B8</f>
        <v>0</v>
      </c>
      <c r="C14" s="8">
        <f t="shared" si="5"/>
        <v>0</v>
      </c>
      <c r="D14" s="8">
        <f t="shared" si="5"/>
        <v>0</v>
      </c>
      <c r="E14" s="8">
        <f t="shared" si="5"/>
        <v>0</v>
      </c>
      <c r="F14" s="8">
        <f t="shared" si="5"/>
        <v>0</v>
      </c>
      <c r="G14" s="8">
        <f t="shared" si="5"/>
        <v>0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>K10+K13-K8</f>
        <v>0</v>
      </c>
      <c r="L14" s="8">
        <f t="shared" ref="L14:AF14" si="6">L10+L13-L8</f>
        <v>0</v>
      </c>
      <c r="M14" s="8">
        <f t="shared" si="6"/>
        <v>0</v>
      </c>
      <c r="N14" s="8">
        <f t="shared" si="6"/>
        <v>0</v>
      </c>
      <c r="O14" s="5">
        <f t="shared" si="6"/>
        <v>0</v>
      </c>
      <c r="P14" s="5">
        <f t="shared" si="6"/>
        <v>0</v>
      </c>
      <c r="Q14" s="5">
        <f t="shared" si="6"/>
        <v>0</v>
      </c>
      <c r="R14" s="5">
        <f t="shared" si="6"/>
        <v>0</v>
      </c>
      <c r="S14" s="5">
        <f t="shared" si="6"/>
        <v>0</v>
      </c>
      <c r="T14" s="5">
        <f t="shared" si="6"/>
        <v>0</v>
      </c>
      <c r="U14" s="5">
        <f t="shared" si="6"/>
        <v>0</v>
      </c>
      <c r="V14" s="5">
        <f t="shared" si="6"/>
        <v>0</v>
      </c>
      <c r="W14" s="5">
        <f t="shared" si="6"/>
        <v>0</v>
      </c>
      <c r="X14" s="5">
        <f t="shared" si="6"/>
        <v>0</v>
      </c>
      <c r="Y14" s="5">
        <f t="shared" si="6"/>
        <v>0</v>
      </c>
      <c r="Z14" s="5">
        <f t="shared" si="6"/>
        <v>0</v>
      </c>
      <c r="AA14" s="5">
        <f t="shared" si="6"/>
        <v>0</v>
      </c>
      <c r="AB14" s="5">
        <f t="shared" si="6"/>
        <v>0</v>
      </c>
      <c r="AC14" s="5">
        <f t="shared" si="6"/>
        <v>0</v>
      </c>
      <c r="AD14" s="5">
        <f t="shared" si="6"/>
        <v>0</v>
      </c>
      <c r="AE14" s="5">
        <f t="shared" si="6"/>
        <v>0</v>
      </c>
      <c r="AF14" s="5">
        <f t="shared" si="6"/>
        <v>0</v>
      </c>
    </row>
    <row r="15" spans="1:3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1">
    <mergeCell ref="B2:A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E19" sqref="E19"/>
    </sheetView>
  </sheetViews>
  <sheetFormatPr defaultRowHeight="15"/>
  <cols>
    <col min="1" max="1" width="31.5703125" customWidth="1"/>
    <col min="2" max="32" width="4.7109375" customWidth="1"/>
  </cols>
  <sheetData>
    <row r="2" spans="1:32">
      <c r="A2" s="3" t="s">
        <v>0</v>
      </c>
      <c r="B2" s="143" t="s">
        <v>12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s="17" customFormat="1">
      <c r="A3" s="15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6">
        <v>31</v>
      </c>
    </row>
    <row r="4" spans="1:32">
      <c r="A4" s="3" t="s">
        <v>2</v>
      </c>
      <c r="B4" s="6" t="s">
        <v>27</v>
      </c>
      <c r="C4" s="6" t="s">
        <v>28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22</v>
      </c>
      <c r="L4" s="6" t="s">
        <v>23</v>
      </c>
      <c r="M4" s="6" t="s">
        <v>24</v>
      </c>
      <c r="N4" s="6" t="s">
        <v>25</v>
      </c>
      <c r="O4" s="6" t="s">
        <v>26</v>
      </c>
      <c r="P4" s="6" t="s">
        <v>27</v>
      </c>
      <c r="Q4" s="6" t="s">
        <v>28</v>
      </c>
      <c r="R4" s="6" t="s">
        <v>22</v>
      </c>
      <c r="S4" s="6" t="s">
        <v>23</v>
      </c>
      <c r="T4" s="6" t="s">
        <v>24</v>
      </c>
      <c r="U4" s="6" t="s">
        <v>25</v>
      </c>
      <c r="V4" s="6" t="s">
        <v>26</v>
      </c>
      <c r="W4" s="6" t="s">
        <v>27</v>
      </c>
      <c r="X4" s="6" t="s">
        <v>28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22</v>
      </c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2" customFormat="1" ht="15.75" thickBot="1">
      <c r="A8" s="4" t="s">
        <v>6</v>
      </c>
      <c r="B8" s="7">
        <f>B6*B7</f>
        <v>0</v>
      </c>
      <c r="C8" s="7">
        <f t="shared" ref="C8:AF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</row>
    <row r="9" spans="1:32" s="11" customFormat="1" ht="15.75" thickTop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2" customFormat="1" ht="15.75" thickBot="1">
      <c r="A10" s="4" t="s">
        <v>9</v>
      </c>
      <c r="B10" s="7">
        <f t="shared" ref="B10:C10" si="1">B9*0.113</f>
        <v>0</v>
      </c>
      <c r="C10" s="7">
        <f t="shared" si="1"/>
        <v>0</v>
      </c>
      <c r="D10" s="7">
        <f t="shared" ref="D10:E10" si="2">D9*0.113</f>
        <v>0</v>
      </c>
      <c r="E10" s="7">
        <f t="shared" si="2"/>
        <v>0</v>
      </c>
      <c r="F10" s="7">
        <f t="shared" ref="F10:G10" si="3">F9*0.113</f>
        <v>0</v>
      </c>
      <c r="G10" s="7">
        <f t="shared" si="3"/>
        <v>0</v>
      </c>
      <c r="H10" s="7">
        <f t="shared" ref="H10:I10" si="4">H9*0.113</f>
        <v>0</v>
      </c>
      <c r="I10" s="7">
        <f t="shared" si="4"/>
        <v>0</v>
      </c>
      <c r="J10" s="7">
        <f t="shared" ref="J10" si="5">J9*0.113</f>
        <v>0</v>
      </c>
      <c r="K10" s="7">
        <f>K9*0.113</f>
        <v>0</v>
      </c>
      <c r="L10" s="7">
        <f t="shared" ref="L10:AC10" si="6">L9*0.113</f>
        <v>0</v>
      </c>
      <c r="M10" s="7">
        <f t="shared" si="6"/>
        <v>0</v>
      </c>
      <c r="N10" s="7">
        <f t="shared" si="6"/>
        <v>0</v>
      </c>
      <c r="O10" s="7">
        <f t="shared" si="6"/>
        <v>0</v>
      </c>
      <c r="P10" s="7">
        <f t="shared" si="6"/>
        <v>0</v>
      </c>
      <c r="Q10" s="7">
        <f t="shared" si="6"/>
        <v>0</v>
      </c>
      <c r="R10" s="7">
        <f t="shared" si="6"/>
        <v>0</v>
      </c>
      <c r="S10" s="7">
        <f t="shared" si="6"/>
        <v>0</v>
      </c>
      <c r="T10" s="7">
        <f t="shared" si="6"/>
        <v>0</v>
      </c>
      <c r="U10" s="7">
        <f t="shared" si="6"/>
        <v>0</v>
      </c>
      <c r="V10" s="7">
        <f t="shared" si="6"/>
        <v>0</v>
      </c>
      <c r="W10" s="7">
        <f t="shared" si="6"/>
        <v>0</v>
      </c>
      <c r="X10" s="7">
        <f t="shared" si="6"/>
        <v>0</v>
      </c>
      <c r="Y10" s="7">
        <f t="shared" si="6"/>
        <v>0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0</v>
      </c>
      <c r="AD10" s="7">
        <f>AD9*0.113</f>
        <v>0</v>
      </c>
      <c r="AE10" s="7">
        <f t="shared" ref="AE10:AF10" si="7">AE9*0.113</f>
        <v>0</v>
      </c>
      <c r="AF10" s="7">
        <f t="shared" si="7"/>
        <v>0</v>
      </c>
    </row>
    <row r="11" spans="1:32" s="11" customFormat="1" ht="15.75" thickTop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1" customFormat="1">
      <c r="A12" s="9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F13" si="8">C11*C12/0.9</f>
        <v>0</v>
      </c>
      <c r="D13" s="7">
        <f t="shared" si="8"/>
        <v>0</v>
      </c>
      <c r="E13" s="7">
        <f t="shared" si="8"/>
        <v>0</v>
      </c>
      <c r="F13" s="7">
        <f t="shared" si="8"/>
        <v>0</v>
      </c>
      <c r="G13" s="7">
        <f t="shared" si="8"/>
        <v>0</v>
      </c>
      <c r="H13" s="7">
        <f t="shared" si="8"/>
        <v>0</v>
      </c>
      <c r="I13" s="7">
        <f t="shared" si="8"/>
        <v>0</v>
      </c>
      <c r="J13" s="7">
        <f t="shared" si="8"/>
        <v>0</v>
      </c>
      <c r="K13" s="7">
        <f t="shared" si="8"/>
        <v>0</v>
      </c>
      <c r="L13" s="7">
        <f t="shared" si="8"/>
        <v>0</v>
      </c>
      <c r="M13" s="7">
        <f t="shared" si="8"/>
        <v>0</v>
      </c>
      <c r="N13" s="7">
        <f t="shared" si="8"/>
        <v>0</v>
      </c>
      <c r="O13" s="7">
        <f t="shared" si="8"/>
        <v>0</v>
      </c>
      <c r="P13" s="7">
        <f t="shared" si="8"/>
        <v>0</v>
      </c>
      <c r="Q13" s="7">
        <f t="shared" si="8"/>
        <v>0</v>
      </c>
      <c r="R13" s="7">
        <f t="shared" si="8"/>
        <v>0</v>
      </c>
      <c r="S13" s="7">
        <f t="shared" si="8"/>
        <v>0</v>
      </c>
      <c r="T13" s="7">
        <f t="shared" si="8"/>
        <v>0</v>
      </c>
      <c r="U13" s="7">
        <f t="shared" si="8"/>
        <v>0</v>
      </c>
      <c r="V13" s="7">
        <f t="shared" si="8"/>
        <v>0</v>
      </c>
      <c r="W13" s="7">
        <f t="shared" si="8"/>
        <v>0</v>
      </c>
      <c r="X13" s="7">
        <f t="shared" si="8"/>
        <v>0</v>
      </c>
      <c r="Y13" s="7">
        <f t="shared" si="8"/>
        <v>0</v>
      </c>
      <c r="Z13" s="7">
        <f t="shared" si="8"/>
        <v>0</v>
      </c>
      <c r="AA13" s="7">
        <f t="shared" si="8"/>
        <v>0</v>
      </c>
      <c r="AB13" s="7">
        <f t="shared" si="8"/>
        <v>0</v>
      </c>
      <c r="AC13" s="7">
        <f t="shared" si="8"/>
        <v>0</v>
      </c>
      <c r="AD13" s="7">
        <f t="shared" si="8"/>
        <v>0</v>
      </c>
      <c r="AE13" s="7">
        <f t="shared" si="8"/>
        <v>0</v>
      </c>
      <c r="AF13" s="7">
        <f t="shared" si="8"/>
        <v>0</v>
      </c>
    </row>
    <row r="14" spans="1:32" s="14" customFormat="1" ht="16.5" thickTop="1">
      <c r="A14" s="12" t="s">
        <v>8</v>
      </c>
      <c r="B14" s="13">
        <f t="shared" ref="B14:E14" si="9">B10+B13-B8</f>
        <v>0</v>
      </c>
      <c r="C14" s="13">
        <f t="shared" ref="C14" si="10">C10+C13-C8</f>
        <v>0</v>
      </c>
      <c r="D14" s="13">
        <f t="shared" si="9"/>
        <v>0</v>
      </c>
      <c r="E14" s="13">
        <f t="shared" si="9"/>
        <v>0</v>
      </c>
      <c r="F14" s="13">
        <f t="shared" ref="F14:G14" si="11">F10+F13-F8</f>
        <v>0</v>
      </c>
      <c r="G14" s="13">
        <f t="shared" si="11"/>
        <v>0</v>
      </c>
      <c r="H14" s="13">
        <f t="shared" ref="H14:I14" si="12">H10+H13-H8</f>
        <v>0</v>
      </c>
      <c r="I14" s="13">
        <f t="shared" si="12"/>
        <v>0</v>
      </c>
      <c r="J14" s="13">
        <f t="shared" ref="J14" si="13">J10+J13-J8</f>
        <v>0</v>
      </c>
      <c r="K14" s="13">
        <f>K10+K13-K8</f>
        <v>0</v>
      </c>
      <c r="L14" s="13">
        <f t="shared" ref="L14:AD14" si="14">L10+L13-L8</f>
        <v>0</v>
      </c>
      <c r="M14" s="13">
        <f t="shared" si="14"/>
        <v>0</v>
      </c>
      <c r="N14" s="13">
        <f t="shared" si="14"/>
        <v>0</v>
      </c>
      <c r="O14" s="13">
        <f t="shared" si="14"/>
        <v>0</v>
      </c>
      <c r="P14" s="13">
        <f t="shared" si="14"/>
        <v>0</v>
      </c>
      <c r="Q14" s="13">
        <f t="shared" si="14"/>
        <v>0</v>
      </c>
      <c r="R14" s="13">
        <f t="shared" si="14"/>
        <v>0</v>
      </c>
      <c r="S14" s="13">
        <f t="shared" si="14"/>
        <v>0</v>
      </c>
      <c r="T14" s="13">
        <f t="shared" si="14"/>
        <v>0</v>
      </c>
      <c r="U14" s="13">
        <f t="shared" si="14"/>
        <v>0</v>
      </c>
      <c r="V14" s="13">
        <f t="shared" si="14"/>
        <v>0</v>
      </c>
      <c r="W14" s="13">
        <f t="shared" si="14"/>
        <v>0</v>
      </c>
      <c r="X14" s="13">
        <f t="shared" si="14"/>
        <v>0</v>
      </c>
      <c r="Y14" s="13">
        <f t="shared" si="14"/>
        <v>0</v>
      </c>
      <c r="Z14" s="13">
        <f t="shared" si="14"/>
        <v>0</v>
      </c>
      <c r="AA14" s="13">
        <f t="shared" si="14"/>
        <v>0</v>
      </c>
      <c r="AB14" s="13">
        <f t="shared" si="14"/>
        <v>0</v>
      </c>
      <c r="AC14" s="13">
        <f t="shared" si="14"/>
        <v>0</v>
      </c>
      <c r="AD14" s="13">
        <f t="shared" si="14"/>
        <v>0</v>
      </c>
      <c r="AE14" s="13">
        <f t="shared" ref="AE14" si="15">AE10+AE13-AE8</f>
        <v>0</v>
      </c>
      <c r="AF14" s="13">
        <f t="shared" ref="AF14" si="16">AF10+AF13-AF8</f>
        <v>0</v>
      </c>
    </row>
    <row r="15" spans="1:32" s="1" customFormat="1" ht="15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1">
    <mergeCell ref="B2:A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H21" sqref="H21"/>
    </sheetView>
  </sheetViews>
  <sheetFormatPr defaultRowHeight="15"/>
  <cols>
    <col min="1" max="1" width="31.5703125" customWidth="1"/>
    <col min="2" max="32" width="4.7109375" customWidth="1"/>
  </cols>
  <sheetData>
    <row r="2" spans="1:32">
      <c r="A2" s="3" t="s">
        <v>0</v>
      </c>
      <c r="B2" s="143" t="s">
        <v>13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3"/>
    </row>
    <row r="3" spans="1:32" s="17" customFormat="1">
      <c r="A3" s="15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5"/>
    </row>
    <row r="4" spans="1:32">
      <c r="A4" s="3" t="s">
        <v>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22</v>
      </c>
      <c r="P4" s="6" t="s">
        <v>23</v>
      </c>
      <c r="Q4" s="6" t="s">
        <v>24</v>
      </c>
      <c r="R4" s="6" t="s">
        <v>25</v>
      </c>
      <c r="S4" s="6" t="s">
        <v>26</v>
      </c>
      <c r="T4" s="6" t="s">
        <v>27</v>
      </c>
      <c r="U4" s="6" t="s">
        <v>28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22</v>
      </c>
      <c r="AD4" s="6" t="s">
        <v>23</v>
      </c>
      <c r="AE4" s="6" t="s">
        <v>24</v>
      </c>
      <c r="AF4" s="3"/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3"/>
    </row>
    <row r="8" spans="1:32" s="2" customFormat="1" ht="15.75" thickBot="1">
      <c r="A8" s="4" t="s">
        <v>6</v>
      </c>
      <c r="B8" s="7">
        <f>B6*B7</f>
        <v>0</v>
      </c>
      <c r="C8" s="7">
        <f t="shared" ref="C8:AE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4"/>
    </row>
    <row r="9" spans="1:32" s="11" customFormat="1" ht="15.75" thickTop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"/>
    </row>
    <row r="10" spans="1:32" s="2" customFormat="1" ht="15.75" thickBot="1">
      <c r="A10" s="4" t="s">
        <v>9</v>
      </c>
      <c r="B10" s="7">
        <f t="shared" ref="B10:J10" si="1">B9*0.113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K9*0.113</f>
        <v>0</v>
      </c>
      <c r="L10" s="7">
        <f t="shared" ref="L10:AC10" si="2">L9*0.113</f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>AD9*0.113</f>
        <v>0</v>
      </c>
      <c r="AE10" s="7">
        <f t="shared" ref="AE10" si="3">AE9*0.113</f>
        <v>0</v>
      </c>
      <c r="AF10" s="4"/>
    </row>
    <row r="11" spans="1:32" s="11" customFormat="1" ht="15.75" thickTop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9"/>
    </row>
    <row r="12" spans="1:32" s="11" customFormat="1">
      <c r="A12" s="9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9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E13" si="4">C11*C12/0.9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4"/>
    </row>
    <row r="14" spans="1:32" s="14" customFormat="1" ht="15" customHeight="1" thickTop="1">
      <c r="A14" s="12" t="s">
        <v>8</v>
      </c>
      <c r="B14" s="13">
        <f>B10+B13-B8</f>
        <v>0</v>
      </c>
      <c r="C14" s="13">
        <f t="shared" ref="C14:J14" si="5">C10+C13-C8</f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>K10+K13-K8</f>
        <v>0</v>
      </c>
      <c r="L14" s="13">
        <f t="shared" ref="L14:AE14" si="6">L10+L13-L8</f>
        <v>0</v>
      </c>
      <c r="M14" s="13">
        <f t="shared" si="6"/>
        <v>0</v>
      </c>
      <c r="N14" s="13">
        <f t="shared" si="6"/>
        <v>0</v>
      </c>
      <c r="O14" s="13">
        <f t="shared" si="6"/>
        <v>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  <c r="T14" s="13">
        <f t="shared" si="6"/>
        <v>0</v>
      </c>
      <c r="U14" s="13">
        <f t="shared" si="6"/>
        <v>0</v>
      </c>
      <c r="V14" s="13">
        <f t="shared" si="6"/>
        <v>0</v>
      </c>
      <c r="W14" s="13">
        <f t="shared" si="6"/>
        <v>0</v>
      </c>
      <c r="X14" s="13">
        <f t="shared" si="6"/>
        <v>0</v>
      </c>
      <c r="Y14" s="13">
        <f t="shared" si="6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  <c r="AC14" s="13">
        <f t="shared" si="6"/>
        <v>0</v>
      </c>
      <c r="AD14" s="13">
        <f t="shared" si="6"/>
        <v>0</v>
      </c>
      <c r="AE14" s="13">
        <f t="shared" si="6"/>
        <v>0</v>
      </c>
      <c r="AF14" s="12"/>
    </row>
    <row r="15" spans="1:32" s="1" customFormat="1" ht="15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1">
    <mergeCell ref="B2:A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F19" sqref="F19"/>
    </sheetView>
  </sheetViews>
  <sheetFormatPr defaultRowHeight="15"/>
  <cols>
    <col min="1" max="1" width="31.5703125" customWidth="1"/>
    <col min="2" max="32" width="4.7109375" customWidth="1"/>
  </cols>
  <sheetData>
    <row r="2" spans="1:32">
      <c r="A2" s="3" t="s">
        <v>0</v>
      </c>
      <c r="B2" s="143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s="17" customFormat="1">
      <c r="A3" s="15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6">
        <v>31</v>
      </c>
    </row>
    <row r="4" spans="1:32">
      <c r="A4" s="3" t="s">
        <v>2</v>
      </c>
      <c r="B4" s="6" t="s">
        <v>25</v>
      </c>
      <c r="C4" s="6" t="s">
        <v>26</v>
      </c>
      <c r="D4" s="6" t="s">
        <v>27</v>
      </c>
      <c r="E4" s="6" t="s">
        <v>28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22</v>
      </c>
      <c r="N4" s="6" t="s">
        <v>23</v>
      </c>
      <c r="O4" s="6" t="s">
        <v>24</v>
      </c>
      <c r="P4" s="6" t="s">
        <v>25</v>
      </c>
      <c r="Q4" s="6" t="s">
        <v>26</v>
      </c>
      <c r="R4" s="6" t="s">
        <v>27</v>
      </c>
      <c r="S4" s="6" t="s">
        <v>28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28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27</v>
      </c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2" customFormat="1" ht="15.75" thickBot="1">
      <c r="A8" s="4" t="s">
        <v>6</v>
      </c>
      <c r="B8" s="7">
        <f>B6*B7</f>
        <v>0</v>
      </c>
      <c r="C8" s="7">
        <f t="shared" ref="C8:AF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</row>
    <row r="9" spans="1:32" s="11" customFormat="1" ht="15.75" thickTop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2" customFormat="1" ht="15.75" thickBot="1">
      <c r="A10" s="4" t="s">
        <v>9</v>
      </c>
      <c r="B10" s="7">
        <f t="shared" ref="B10:J10" si="1">B9*0.113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K9*0.113</f>
        <v>0</v>
      </c>
      <c r="L10" s="7">
        <f t="shared" ref="L10:AC10" si="2">L9*0.113</f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>AD9*0.113</f>
        <v>0</v>
      </c>
      <c r="AE10" s="7">
        <f t="shared" ref="AE10:AF10" si="3">AE9*0.113</f>
        <v>0</v>
      </c>
      <c r="AF10" s="7">
        <f t="shared" si="3"/>
        <v>0</v>
      </c>
    </row>
    <row r="11" spans="1:32" s="11" customFormat="1" ht="15.75" thickTop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1" customFormat="1">
      <c r="A12" s="9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F13" si="4">C11*C12/0.9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</row>
    <row r="14" spans="1:32" s="14" customFormat="1" ht="16.5" thickTop="1">
      <c r="A14" s="12" t="s">
        <v>8</v>
      </c>
      <c r="B14" s="13">
        <f t="shared" ref="B14:J14" si="5">B10+B13-B8</f>
        <v>0</v>
      </c>
      <c r="C14" s="13">
        <f t="shared" si="5"/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>K10+K13-K8</f>
        <v>0</v>
      </c>
      <c r="L14" s="13">
        <f t="shared" ref="L14:AF14" si="6">L10+L13-L8</f>
        <v>0</v>
      </c>
      <c r="M14" s="13">
        <f t="shared" si="6"/>
        <v>0</v>
      </c>
      <c r="N14" s="13">
        <f t="shared" si="6"/>
        <v>0</v>
      </c>
      <c r="O14" s="13">
        <f t="shared" si="6"/>
        <v>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  <c r="T14" s="13">
        <f t="shared" si="6"/>
        <v>0</v>
      </c>
      <c r="U14" s="13">
        <f t="shared" si="6"/>
        <v>0</v>
      </c>
      <c r="V14" s="13">
        <f t="shared" si="6"/>
        <v>0</v>
      </c>
      <c r="W14" s="13">
        <f t="shared" si="6"/>
        <v>0</v>
      </c>
      <c r="X14" s="13">
        <f t="shared" si="6"/>
        <v>0</v>
      </c>
      <c r="Y14" s="13">
        <f t="shared" si="6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  <c r="AC14" s="13">
        <f t="shared" si="6"/>
        <v>0</v>
      </c>
      <c r="AD14" s="13">
        <f t="shared" si="6"/>
        <v>0</v>
      </c>
      <c r="AE14" s="13">
        <f t="shared" si="6"/>
        <v>0</v>
      </c>
      <c r="AF14" s="13">
        <f t="shared" si="6"/>
        <v>0</v>
      </c>
    </row>
    <row r="15" spans="1:32" s="1" customFormat="1" ht="15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1">
    <mergeCell ref="B2:A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F21" sqref="F21"/>
    </sheetView>
  </sheetViews>
  <sheetFormatPr defaultRowHeight="15"/>
  <cols>
    <col min="1" max="1" width="31.5703125" customWidth="1"/>
    <col min="2" max="32" width="4.7109375" customWidth="1"/>
  </cols>
  <sheetData>
    <row r="2" spans="1:32">
      <c r="A2" s="3" t="s">
        <v>0</v>
      </c>
      <c r="B2" s="143" t="s">
        <v>15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3"/>
    </row>
    <row r="3" spans="1:32" s="17" customFormat="1">
      <c r="A3" s="15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5"/>
    </row>
    <row r="4" spans="1:32">
      <c r="A4" s="3" t="s">
        <v>2</v>
      </c>
      <c r="B4" s="6" t="s">
        <v>28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  <c r="P4" s="6" t="s">
        <v>28</v>
      </c>
      <c r="Q4" s="6" t="s">
        <v>22</v>
      </c>
      <c r="R4" s="6" t="s">
        <v>23</v>
      </c>
      <c r="S4" s="6" t="s">
        <v>24</v>
      </c>
      <c r="T4" s="6" t="s">
        <v>25</v>
      </c>
      <c r="U4" s="6" t="s">
        <v>26</v>
      </c>
      <c r="V4" s="6" t="s">
        <v>27</v>
      </c>
      <c r="W4" s="6" t="s">
        <v>28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22</v>
      </c>
      <c r="AF4" s="3"/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3"/>
    </row>
    <row r="8" spans="1:32" s="2" customFormat="1" ht="15.75" thickBot="1">
      <c r="A8" s="4" t="s">
        <v>6</v>
      </c>
      <c r="B8" s="7">
        <f>B6*B7</f>
        <v>0</v>
      </c>
      <c r="C8" s="7">
        <f t="shared" ref="C8:AE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4"/>
    </row>
    <row r="9" spans="1:32" s="11" customFormat="1" ht="15.75" thickTop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"/>
    </row>
    <row r="10" spans="1:32" s="2" customFormat="1" ht="15.75" thickBot="1">
      <c r="A10" s="4" t="s">
        <v>9</v>
      </c>
      <c r="B10" s="7">
        <f t="shared" ref="B10:J10" si="1">B9*0.113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K9*0.113</f>
        <v>0</v>
      </c>
      <c r="L10" s="7">
        <f t="shared" ref="L10:AC10" si="2">L9*0.113</f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>AD9*0.113</f>
        <v>0</v>
      </c>
      <c r="AE10" s="7">
        <f t="shared" ref="AE10" si="3">AE9*0.113</f>
        <v>0</v>
      </c>
      <c r="AF10" s="4"/>
    </row>
    <row r="11" spans="1:32" s="11" customFormat="1" ht="15.75" thickTop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9"/>
    </row>
    <row r="12" spans="1:32" s="11" customFormat="1">
      <c r="A12" s="9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9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E13" si="4">C11*C12/0.9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4"/>
    </row>
    <row r="14" spans="1:32" s="14" customFormat="1" ht="16.5" thickTop="1">
      <c r="A14" s="12" t="s">
        <v>8</v>
      </c>
      <c r="B14" s="13">
        <f>B10+B13-B8</f>
        <v>0</v>
      </c>
      <c r="C14" s="13">
        <f t="shared" ref="C14:J14" si="5">C10+C13-C8</f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>K10+K13-K8</f>
        <v>0</v>
      </c>
      <c r="L14" s="13">
        <f t="shared" ref="L14:AE14" si="6">L10+L13-L8</f>
        <v>0</v>
      </c>
      <c r="M14" s="13">
        <f t="shared" si="6"/>
        <v>0</v>
      </c>
      <c r="N14" s="13">
        <f t="shared" si="6"/>
        <v>0</v>
      </c>
      <c r="O14" s="13">
        <f t="shared" si="6"/>
        <v>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  <c r="T14" s="13">
        <f t="shared" si="6"/>
        <v>0</v>
      </c>
      <c r="U14" s="13">
        <f t="shared" si="6"/>
        <v>0</v>
      </c>
      <c r="V14" s="13">
        <f t="shared" si="6"/>
        <v>0</v>
      </c>
      <c r="W14" s="13">
        <f t="shared" si="6"/>
        <v>0</v>
      </c>
      <c r="X14" s="13">
        <f t="shared" si="6"/>
        <v>0</v>
      </c>
      <c r="Y14" s="13">
        <f t="shared" si="6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  <c r="AC14" s="13">
        <f t="shared" si="6"/>
        <v>0</v>
      </c>
      <c r="AD14" s="13">
        <f t="shared" si="6"/>
        <v>0</v>
      </c>
      <c r="AE14" s="13">
        <f t="shared" si="6"/>
        <v>0</v>
      </c>
      <c r="AF14" s="12"/>
    </row>
    <row r="15" spans="1:32" s="1" customFormat="1" ht="15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1">
    <mergeCell ref="B2:A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D19" sqref="D19"/>
    </sheetView>
  </sheetViews>
  <sheetFormatPr defaultRowHeight="15"/>
  <cols>
    <col min="1" max="1" width="31.5703125" customWidth="1"/>
    <col min="2" max="32" width="4.7109375" customWidth="1"/>
  </cols>
  <sheetData>
    <row r="2" spans="1:32">
      <c r="A2" s="3" t="s">
        <v>0</v>
      </c>
      <c r="B2" s="143" t="s">
        <v>16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s="17" customFormat="1">
      <c r="A3" s="15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6">
        <v>31</v>
      </c>
    </row>
    <row r="4" spans="1:32">
      <c r="A4" s="3" t="s">
        <v>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22</v>
      </c>
      <c r="P4" s="6" t="s">
        <v>23</v>
      </c>
      <c r="Q4" s="6" t="s">
        <v>24</v>
      </c>
      <c r="R4" s="6" t="s">
        <v>25</v>
      </c>
      <c r="S4" s="6" t="s">
        <v>26</v>
      </c>
      <c r="T4" s="6" t="s">
        <v>27</v>
      </c>
      <c r="U4" s="6" t="s">
        <v>28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22</v>
      </c>
      <c r="AD4" s="6" t="s">
        <v>23</v>
      </c>
      <c r="AE4" s="6" t="s">
        <v>24</v>
      </c>
      <c r="AF4" s="6" t="s">
        <v>25</v>
      </c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2" customFormat="1" ht="15.75" thickBot="1">
      <c r="A8" s="4" t="s">
        <v>6</v>
      </c>
      <c r="B8" s="7">
        <f>B6*B7</f>
        <v>0</v>
      </c>
      <c r="C8" s="7">
        <f t="shared" ref="C8:AF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</row>
    <row r="9" spans="1:32" s="11" customFormat="1" ht="15.75" thickTop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2" customFormat="1" ht="15.75" thickBot="1">
      <c r="A10" s="4" t="s">
        <v>9</v>
      </c>
      <c r="B10" s="7">
        <f t="shared" ref="B10:J10" si="1">B9*0.113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K9*0.113</f>
        <v>0</v>
      </c>
      <c r="L10" s="7">
        <f t="shared" ref="L10:AC10" si="2">L9*0.113</f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>AD9*0.113</f>
        <v>0</v>
      </c>
      <c r="AE10" s="7">
        <f t="shared" ref="AE10:AF10" si="3">AE9*0.113</f>
        <v>0</v>
      </c>
      <c r="AF10" s="7">
        <f t="shared" si="3"/>
        <v>0</v>
      </c>
    </row>
    <row r="11" spans="1:32" s="11" customFormat="1" ht="15.75" thickTop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1" customFormat="1">
      <c r="A12" s="9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F13" si="4">C11*C12/0.9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</row>
    <row r="14" spans="1:32" s="14" customFormat="1" ht="16.5" thickTop="1">
      <c r="A14" s="12" t="s">
        <v>8</v>
      </c>
      <c r="B14" s="13">
        <f t="shared" ref="B14:J14" si="5">B10+B13-B8</f>
        <v>0</v>
      </c>
      <c r="C14" s="13">
        <f t="shared" si="5"/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>K10+K13-K8</f>
        <v>0</v>
      </c>
      <c r="L14" s="13">
        <f t="shared" ref="L14:AF14" si="6">L10+L13-L8</f>
        <v>0</v>
      </c>
      <c r="M14" s="13">
        <f t="shared" si="6"/>
        <v>0</v>
      </c>
      <c r="N14" s="13">
        <f t="shared" si="6"/>
        <v>0</v>
      </c>
      <c r="O14" s="13">
        <f t="shared" si="6"/>
        <v>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  <c r="T14" s="13">
        <f t="shared" si="6"/>
        <v>0</v>
      </c>
      <c r="U14" s="13">
        <f t="shared" si="6"/>
        <v>0</v>
      </c>
      <c r="V14" s="13">
        <f t="shared" si="6"/>
        <v>0</v>
      </c>
      <c r="W14" s="13">
        <f t="shared" si="6"/>
        <v>0</v>
      </c>
      <c r="X14" s="13">
        <f t="shared" si="6"/>
        <v>0</v>
      </c>
      <c r="Y14" s="13">
        <f t="shared" si="6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  <c r="AC14" s="13">
        <f t="shared" si="6"/>
        <v>0</v>
      </c>
      <c r="AD14" s="13">
        <f t="shared" si="6"/>
        <v>0</v>
      </c>
      <c r="AE14" s="13">
        <f t="shared" si="6"/>
        <v>0</v>
      </c>
      <c r="AF14" s="13">
        <f t="shared" si="6"/>
        <v>0</v>
      </c>
    </row>
    <row r="15" spans="1:32" s="1" customFormat="1" ht="15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1">
    <mergeCell ref="B2:A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R21" sqref="R21"/>
    </sheetView>
  </sheetViews>
  <sheetFormatPr defaultRowHeight="15"/>
  <cols>
    <col min="1" max="1" width="31.5703125" customWidth="1"/>
    <col min="2" max="32" width="4.7109375" customWidth="1"/>
  </cols>
  <sheetData>
    <row r="2" spans="1:32">
      <c r="A2" s="3" t="s">
        <v>0</v>
      </c>
      <c r="B2" s="143" t="s">
        <v>17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s="17" customFormat="1">
      <c r="A3" s="15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6">
        <v>31</v>
      </c>
    </row>
    <row r="4" spans="1:32">
      <c r="A4" s="3" t="s">
        <v>2</v>
      </c>
      <c r="B4" s="6" t="s">
        <v>26</v>
      </c>
      <c r="C4" s="6" t="s">
        <v>27</v>
      </c>
      <c r="D4" s="6" t="s">
        <v>28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6" t="s">
        <v>28</v>
      </c>
      <c r="S4" s="6" t="s">
        <v>22</v>
      </c>
      <c r="T4" s="6" t="s">
        <v>23</v>
      </c>
      <c r="U4" s="6" t="s">
        <v>24</v>
      </c>
      <c r="V4" s="6" t="s">
        <v>25</v>
      </c>
      <c r="W4" s="6" t="s">
        <v>26</v>
      </c>
      <c r="X4" s="6" t="s">
        <v>27</v>
      </c>
      <c r="Y4" s="6" t="s">
        <v>28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28</v>
      </c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2" customFormat="1" ht="15.75" thickBot="1">
      <c r="A8" s="4" t="s">
        <v>6</v>
      </c>
      <c r="B8" s="7">
        <f>B6*B7</f>
        <v>0</v>
      </c>
      <c r="C8" s="7">
        <f t="shared" ref="C8:AF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</row>
    <row r="9" spans="1:32" s="11" customFormat="1" ht="15.75" thickTop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2" customFormat="1" ht="15.75" thickBot="1">
      <c r="A10" s="4" t="s">
        <v>9</v>
      </c>
      <c r="B10" s="7">
        <f t="shared" ref="B10:J10" si="1">B9*0.113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K9*0.113</f>
        <v>0</v>
      </c>
      <c r="L10" s="7">
        <f t="shared" ref="L10:AC10" si="2">L9*0.113</f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>AD9*0.113</f>
        <v>0</v>
      </c>
      <c r="AE10" s="7">
        <f t="shared" ref="AE10:AF10" si="3">AE9*0.113</f>
        <v>0</v>
      </c>
      <c r="AF10" s="7">
        <f t="shared" si="3"/>
        <v>0</v>
      </c>
    </row>
    <row r="11" spans="1:32" s="11" customFormat="1" ht="15.75" thickTop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1" customFormat="1">
      <c r="A12" s="9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F13" si="4">C11*C12/0.9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</row>
    <row r="14" spans="1:32" s="14" customFormat="1" ht="16.5" thickTop="1">
      <c r="A14" s="12" t="s">
        <v>8</v>
      </c>
      <c r="B14" s="13">
        <f t="shared" ref="B14:J14" si="5">B10+B13-B8</f>
        <v>0</v>
      </c>
      <c r="C14" s="13">
        <f t="shared" si="5"/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>K10+K13-K8</f>
        <v>0</v>
      </c>
      <c r="L14" s="13">
        <f t="shared" ref="L14:AF14" si="6">L10+L13-L8</f>
        <v>0</v>
      </c>
      <c r="M14" s="13">
        <f t="shared" si="6"/>
        <v>0</v>
      </c>
      <c r="N14" s="13">
        <f t="shared" si="6"/>
        <v>0</v>
      </c>
      <c r="O14" s="13">
        <f t="shared" si="6"/>
        <v>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  <c r="T14" s="13">
        <f t="shared" si="6"/>
        <v>0</v>
      </c>
      <c r="U14" s="13">
        <f t="shared" si="6"/>
        <v>0</v>
      </c>
      <c r="V14" s="13">
        <f t="shared" si="6"/>
        <v>0</v>
      </c>
      <c r="W14" s="13">
        <f t="shared" si="6"/>
        <v>0</v>
      </c>
      <c r="X14" s="13">
        <f t="shared" si="6"/>
        <v>0</v>
      </c>
      <c r="Y14" s="13">
        <f t="shared" si="6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  <c r="AC14" s="13">
        <f t="shared" si="6"/>
        <v>0</v>
      </c>
      <c r="AD14" s="13">
        <f t="shared" si="6"/>
        <v>0</v>
      </c>
      <c r="AE14" s="13">
        <f t="shared" si="6"/>
        <v>0</v>
      </c>
      <c r="AF14" s="13">
        <f t="shared" si="6"/>
        <v>0</v>
      </c>
    </row>
    <row r="15" spans="1:32" s="1" customFormat="1" ht="15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1">
    <mergeCell ref="B2:A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J19" sqref="J19"/>
    </sheetView>
  </sheetViews>
  <sheetFormatPr defaultRowHeight="15"/>
  <cols>
    <col min="1" max="1" width="31.5703125" customWidth="1"/>
    <col min="2" max="32" width="4.7109375" customWidth="1"/>
  </cols>
  <sheetData>
    <row r="2" spans="1:32">
      <c r="A2" s="3" t="s">
        <v>0</v>
      </c>
      <c r="B2" s="143" t="s">
        <v>18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3"/>
    </row>
    <row r="3" spans="1:32" s="17" customFormat="1">
      <c r="A3" s="15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5"/>
    </row>
    <row r="4" spans="1:32">
      <c r="A4" s="3" t="s">
        <v>2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22</v>
      </c>
      <c r="X4" s="6" t="s">
        <v>23</v>
      </c>
      <c r="Y4" s="6" t="s">
        <v>24</v>
      </c>
      <c r="Z4" s="6" t="s">
        <v>25</v>
      </c>
      <c r="AA4" s="6" t="s">
        <v>26</v>
      </c>
      <c r="AB4" s="6" t="s">
        <v>27</v>
      </c>
      <c r="AC4" s="6" t="s">
        <v>28</v>
      </c>
      <c r="AD4" s="6" t="s">
        <v>22</v>
      </c>
      <c r="AE4" s="6" t="s">
        <v>23</v>
      </c>
      <c r="AF4" s="3"/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3"/>
    </row>
    <row r="8" spans="1:32" s="2" customFormat="1" ht="15.75" thickBot="1">
      <c r="A8" s="4" t="s">
        <v>6</v>
      </c>
      <c r="B8" s="7">
        <f>B6*B7</f>
        <v>0</v>
      </c>
      <c r="C8" s="7">
        <f t="shared" ref="C8:AE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4"/>
    </row>
    <row r="9" spans="1:32" s="11" customFormat="1" ht="15.75" thickTop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"/>
    </row>
    <row r="10" spans="1:32" s="2" customFormat="1" ht="15.75" thickBot="1">
      <c r="A10" s="4" t="s">
        <v>9</v>
      </c>
      <c r="B10" s="7">
        <f t="shared" ref="B10:J10" si="1">B9*0.113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K9*0.113</f>
        <v>0</v>
      </c>
      <c r="L10" s="7">
        <f t="shared" ref="L10:AC10" si="2">L9*0.113</f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>AD9*0.113</f>
        <v>0</v>
      </c>
      <c r="AE10" s="7">
        <f t="shared" ref="AE10" si="3">AE9*0.113</f>
        <v>0</v>
      </c>
      <c r="AF10" s="4"/>
    </row>
    <row r="11" spans="1:32" s="11" customFormat="1" ht="15.75" thickTop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9"/>
    </row>
    <row r="12" spans="1:32" s="11" customFormat="1">
      <c r="A12" s="9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9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E13" si="4">C11*C12/0.9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4"/>
    </row>
    <row r="14" spans="1:32" s="14" customFormat="1" ht="16.5" thickTop="1">
      <c r="A14" s="12" t="s">
        <v>8</v>
      </c>
      <c r="B14" s="13">
        <f t="shared" ref="B14:J14" si="5">B10+B13-B8</f>
        <v>0</v>
      </c>
      <c r="C14" s="13">
        <f t="shared" si="5"/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>K10+K13-K8</f>
        <v>0</v>
      </c>
      <c r="L14" s="13">
        <f t="shared" ref="L14:AE14" si="6">L10+L13-L8</f>
        <v>0</v>
      </c>
      <c r="M14" s="13">
        <f t="shared" si="6"/>
        <v>0</v>
      </c>
      <c r="N14" s="13">
        <f t="shared" si="6"/>
        <v>0</v>
      </c>
      <c r="O14" s="13">
        <f t="shared" si="6"/>
        <v>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  <c r="T14" s="13">
        <f t="shared" si="6"/>
        <v>0</v>
      </c>
      <c r="U14" s="13">
        <f t="shared" si="6"/>
        <v>0</v>
      </c>
      <c r="V14" s="13">
        <f t="shared" si="6"/>
        <v>0</v>
      </c>
      <c r="W14" s="13">
        <f t="shared" si="6"/>
        <v>0</v>
      </c>
      <c r="X14" s="13">
        <f t="shared" si="6"/>
        <v>0</v>
      </c>
      <c r="Y14" s="13">
        <f t="shared" si="6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  <c r="AC14" s="13">
        <f t="shared" si="6"/>
        <v>0</v>
      </c>
      <c r="AD14" s="13">
        <f t="shared" si="6"/>
        <v>0</v>
      </c>
      <c r="AE14" s="13">
        <f t="shared" si="6"/>
        <v>0</v>
      </c>
      <c r="AF14" s="12"/>
    </row>
    <row r="15" spans="1:32" s="1" customFormat="1" ht="15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1">
    <mergeCell ref="B2:A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M23" sqref="M23"/>
    </sheetView>
  </sheetViews>
  <sheetFormatPr defaultRowHeight="15"/>
  <cols>
    <col min="1" max="1" width="31.5703125" customWidth="1"/>
    <col min="2" max="32" width="4.7109375" customWidth="1"/>
  </cols>
  <sheetData>
    <row r="2" spans="1:32">
      <c r="A2" s="3" t="s">
        <v>0</v>
      </c>
      <c r="B2" s="143" t="s">
        <v>19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s="17" customFormat="1">
      <c r="A3" s="15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6">
        <v>31</v>
      </c>
    </row>
    <row r="4" spans="1:32">
      <c r="A4" s="3" t="s">
        <v>2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6" t="s">
        <v>22</v>
      </c>
      <c r="O4" s="6" t="s">
        <v>23</v>
      </c>
      <c r="P4" s="6" t="s">
        <v>24</v>
      </c>
      <c r="Q4" s="6" t="s">
        <v>25</v>
      </c>
      <c r="R4" s="6" t="s">
        <v>26</v>
      </c>
      <c r="S4" s="6" t="s">
        <v>27</v>
      </c>
      <c r="T4" s="6" t="s">
        <v>28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22</v>
      </c>
      <c r="AC4" s="6" t="s">
        <v>23</v>
      </c>
      <c r="AD4" s="6" t="s">
        <v>24</v>
      </c>
      <c r="AE4" s="6" t="s">
        <v>25</v>
      </c>
      <c r="AF4" s="6" t="s">
        <v>26</v>
      </c>
    </row>
    <row r="5" spans="1:32" ht="17.25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3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2" customFormat="1" ht="15.75" thickBot="1">
      <c r="A8" s="4" t="s">
        <v>6</v>
      </c>
      <c r="B8" s="7">
        <f>B6*B7</f>
        <v>0</v>
      </c>
      <c r="C8" s="7">
        <f t="shared" ref="C8:AF8" si="0">C6*C7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</row>
    <row r="9" spans="1:32" s="11" customFormat="1" ht="15.75" thickTop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2" customFormat="1" ht="15.75" thickBot="1">
      <c r="A10" s="4" t="s">
        <v>9</v>
      </c>
      <c r="B10" s="7">
        <f t="shared" ref="B10:J10" si="1">B9*0.113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K9*0.113</f>
        <v>0</v>
      </c>
      <c r="L10" s="7">
        <f t="shared" ref="L10:AC10" si="2">L9*0.113</f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>AD9*0.113</f>
        <v>0</v>
      </c>
      <c r="AE10" s="7">
        <f t="shared" ref="AE10:AF10" si="3">AE9*0.113</f>
        <v>0</v>
      </c>
      <c r="AF10" s="7">
        <f t="shared" si="3"/>
        <v>0</v>
      </c>
    </row>
    <row r="11" spans="1:32" s="11" customFormat="1" ht="15.75" thickTop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2" customFormat="1" ht="15.75" thickBot="1">
      <c r="A13" s="4" t="s">
        <v>7</v>
      </c>
      <c r="B13" s="7">
        <f>B11*B12/0.9</f>
        <v>0</v>
      </c>
      <c r="C13" s="7">
        <f t="shared" ref="C13:AF13" si="4">C11*C12/0.9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</row>
    <row r="14" spans="1:32" s="14" customFormat="1" ht="16.5" thickTop="1">
      <c r="A14" s="12" t="s">
        <v>8</v>
      </c>
      <c r="B14" s="13">
        <f t="shared" ref="B14:J14" si="5">B10+B13-B8</f>
        <v>0</v>
      </c>
      <c r="C14" s="13">
        <f t="shared" si="5"/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>K10+K13-K8</f>
        <v>0</v>
      </c>
      <c r="L14" s="13">
        <f t="shared" ref="L14:AF14" si="6">L10+L13-L8</f>
        <v>0</v>
      </c>
      <c r="M14" s="13">
        <f t="shared" si="6"/>
        <v>0</v>
      </c>
      <c r="N14" s="13">
        <f t="shared" si="6"/>
        <v>0</v>
      </c>
      <c r="O14" s="13">
        <f t="shared" si="6"/>
        <v>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  <c r="T14" s="13">
        <f t="shared" si="6"/>
        <v>0</v>
      </c>
      <c r="U14" s="13">
        <f t="shared" si="6"/>
        <v>0</v>
      </c>
      <c r="V14" s="13">
        <f t="shared" si="6"/>
        <v>0</v>
      </c>
      <c r="W14" s="13">
        <f t="shared" si="6"/>
        <v>0</v>
      </c>
      <c r="X14" s="13">
        <f t="shared" si="6"/>
        <v>0</v>
      </c>
      <c r="Y14" s="13">
        <f t="shared" si="6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  <c r="AC14" s="13">
        <f t="shared" si="6"/>
        <v>0</v>
      </c>
      <c r="AD14" s="13">
        <f t="shared" si="6"/>
        <v>0</v>
      </c>
      <c r="AE14" s="13">
        <f t="shared" si="6"/>
        <v>0</v>
      </c>
      <c r="AF14" s="13">
        <f t="shared" si="6"/>
        <v>0</v>
      </c>
    </row>
    <row r="15" spans="1:32" s="1" customFormat="1" ht="15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1">
    <mergeCell ref="B2:A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11</vt:i4>
      </vt:variant>
    </vt:vector>
  </HeadingPairs>
  <TitlesOfParts>
    <vt:vector size="11" baseType="lpstr">
      <vt:lpstr>ΦΕΒΡΟΥΑΡΙΟΣ 2016</vt:lpstr>
      <vt:lpstr>ΜΑΡΤΙΟΣ 2016</vt:lpstr>
      <vt:lpstr>ΑΠΡΙΛΙΟΣ 2016</vt:lpstr>
      <vt:lpstr>ΜΑΙΟΣ 2016</vt:lpstr>
      <vt:lpstr>ΙΟΥΝΙΟΣ 2016</vt:lpstr>
      <vt:lpstr>ΙΟΥΛΙΟΣ 2016</vt:lpstr>
      <vt:lpstr>ΑΥΓΟΥΣΤΟΣ 2016</vt:lpstr>
      <vt:lpstr>ΣΕΠΤΕΜΒΡΙΟΣ 2016</vt:lpstr>
      <vt:lpstr>ΟΚΤΩΒΡΙΟΣ 2016</vt:lpstr>
      <vt:lpstr>ΝΟΕΜΒΡΙΟΣ 2016</vt:lpstr>
      <vt:lpstr>ΔΕΚΕΜΒΡΙΟΣ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Καρολίνα</dc:creator>
  <cp:lastModifiedBy>Grigoris</cp:lastModifiedBy>
  <cp:lastPrinted>2016-11-02T10:06:44Z</cp:lastPrinted>
  <dcterms:created xsi:type="dcterms:W3CDTF">2016-02-13T09:40:43Z</dcterms:created>
  <dcterms:modified xsi:type="dcterms:W3CDTF">2016-12-01T11:18:48Z</dcterms:modified>
</cp:coreProperties>
</file>